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 Reis\Desktop\BE 2015-2016\Projeto Videom@t\Avaliação\Avaliação 1.º período\"/>
    </mc:Choice>
  </mc:AlternateContent>
  <bookViews>
    <workbookView xWindow="0" yWindow="0" windowWidth="23040" windowHeight="9120"/>
  </bookViews>
  <sheets>
    <sheet name="9B" sheetId="6" r:id="rId1"/>
    <sheet name="9C" sheetId="7" r:id="rId2"/>
    <sheet name="9D" sheetId="8" r:id="rId3"/>
    <sheet name="9 A, E, F" sheetId="9" r:id="rId4"/>
    <sheet name="Estatística" sheetId="10" r:id="rId5"/>
  </sheets>
  <definedNames>
    <definedName name="_xlnm.Print_Area" localSheetId="1">'9C'!$A$1:$O$99</definedName>
  </definedNames>
  <calcPr calcId="152511"/>
</workbook>
</file>

<file path=xl/calcChain.xml><?xml version="1.0" encoding="utf-8"?>
<calcChain xmlns="http://schemas.openxmlformats.org/spreadsheetml/2006/main">
  <c r="G72" i="8" l="1"/>
  <c r="G73" i="8" s="1"/>
  <c r="H72" i="8"/>
  <c r="H73" i="8" s="1"/>
  <c r="I72" i="8"/>
  <c r="I73" i="8" s="1"/>
  <c r="G74" i="8"/>
  <c r="G75" i="8" s="1"/>
  <c r="H74" i="8"/>
  <c r="I74" i="8"/>
  <c r="I75" i="8" s="1"/>
  <c r="H75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2" i="6" l="1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G34" i="6"/>
  <c r="G35" i="6" s="1"/>
  <c r="H34" i="6"/>
  <c r="H35" i="6" s="1"/>
  <c r="I34" i="6"/>
  <c r="I35" i="6" s="1"/>
  <c r="G36" i="6"/>
  <c r="G37" i="6" s="1"/>
  <c r="H36" i="6"/>
  <c r="H37" i="6" s="1"/>
  <c r="I36" i="6"/>
  <c r="I37" i="6" s="1"/>
  <c r="O74" i="7"/>
  <c r="O75" i="7" s="1"/>
  <c r="N74" i="7"/>
  <c r="N75" i="7" s="1"/>
  <c r="M74" i="7"/>
  <c r="M75" i="7" s="1"/>
  <c r="L74" i="7"/>
  <c r="L75" i="7" s="1"/>
  <c r="K74" i="7"/>
  <c r="K75" i="7" s="1"/>
  <c r="J74" i="7"/>
  <c r="J75" i="7" s="1"/>
  <c r="I74" i="7"/>
  <c r="I75" i="7" s="1"/>
  <c r="H74" i="7"/>
  <c r="H75" i="7" s="1"/>
  <c r="G74" i="7"/>
  <c r="G75" i="7" s="1"/>
  <c r="O72" i="7"/>
  <c r="O73" i="7" s="1"/>
  <c r="N72" i="7"/>
  <c r="N73" i="7" s="1"/>
  <c r="M72" i="7"/>
  <c r="M73" i="7" s="1"/>
  <c r="L72" i="7"/>
  <c r="L73" i="7" s="1"/>
  <c r="K72" i="7"/>
  <c r="K73" i="7" s="1"/>
  <c r="J72" i="7"/>
  <c r="J73" i="7" s="1"/>
  <c r="I72" i="7"/>
  <c r="I73" i="7" s="1"/>
  <c r="H72" i="7"/>
  <c r="H73" i="7" s="1"/>
  <c r="G72" i="7"/>
  <c r="G73" i="7" s="1"/>
  <c r="F61" i="7"/>
  <c r="F60" i="7"/>
  <c r="F59" i="7"/>
  <c r="F58" i="7"/>
  <c r="F56" i="7"/>
  <c r="F55" i="7"/>
  <c r="F54" i="7"/>
  <c r="F53" i="7"/>
  <c r="F52" i="7"/>
  <c r="F51" i="7"/>
  <c r="F50" i="7"/>
  <c r="F48" i="7"/>
  <c r="F47" i="7"/>
  <c r="F46" i="7"/>
  <c r="F45" i="7"/>
  <c r="F44" i="7"/>
  <c r="F43" i="7"/>
  <c r="F42" i="7"/>
  <c r="G34" i="7"/>
  <c r="G35" i="7" s="1"/>
  <c r="H34" i="7"/>
  <c r="H35" i="7" s="1"/>
  <c r="I34" i="7"/>
  <c r="I35" i="7" s="1"/>
  <c r="G36" i="7"/>
  <c r="G37" i="7" s="1"/>
  <c r="H36" i="7"/>
  <c r="H37" i="7" s="1"/>
  <c r="I36" i="7"/>
  <c r="I37" i="7" s="1"/>
  <c r="U10" i="10" l="1"/>
  <c r="V9" i="10"/>
  <c r="V8" i="10"/>
  <c r="V7" i="10"/>
  <c r="V6" i="10"/>
  <c r="V5" i="10"/>
  <c r="V4" i="10"/>
  <c r="P9" i="10"/>
  <c r="P8" i="10"/>
  <c r="P7" i="10"/>
  <c r="P6" i="10"/>
  <c r="P5" i="10"/>
  <c r="P4" i="10"/>
  <c r="N34" i="7"/>
  <c r="N35" i="7" s="1"/>
  <c r="O34" i="7"/>
  <c r="O35" i="7" s="1"/>
  <c r="N36" i="7"/>
  <c r="N37" i="7" s="1"/>
  <c r="O36" i="7"/>
  <c r="O37" i="7" s="1"/>
  <c r="P34" i="9"/>
  <c r="P35" i="9" s="1"/>
  <c r="P36" i="9"/>
  <c r="P37" i="9" s="1"/>
  <c r="N34" i="8"/>
  <c r="N36" i="8"/>
  <c r="N34" i="6"/>
  <c r="N35" i="6" s="1"/>
  <c r="N36" i="6"/>
  <c r="N37" i="6" s="1"/>
  <c r="D5" i="10" l="1"/>
  <c r="D6" i="10"/>
  <c r="D7" i="10"/>
  <c r="D8" i="10"/>
  <c r="D9" i="10"/>
  <c r="D4" i="10"/>
  <c r="Q165" i="9" l="1"/>
  <c r="P165" i="9"/>
  <c r="O165" i="9"/>
  <c r="N165" i="9"/>
  <c r="M165" i="9"/>
  <c r="L165" i="9"/>
  <c r="Q163" i="9"/>
  <c r="P163" i="9"/>
  <c r="O163" i="9"/>
  <c r="N163" i="9"/>
  <c r="M163" i="9"/>
  <c r="L163" i="9"/>
  <c r="H162" i="9"/>
  <c r="H161" i="9"/>
  <c r="H160" i="9"/>
  <c r="H159" i="9"/>
  <c r="H158" i="9"/>
  <c r="H157" i="9"/>
  <c r="H156" i="9"/>
  <c r="H155" i="9"/>
  <c r="H154" i="9"/>
  <c r="H153" i="9"/>
  <c r="P99" i="9"/>
  <c r="O99" i="9"/>
  <c r="N99" i="9"/>
  <c r="M99" i="9"/>
  <c r="L99" i="9"/>
  <c r="P97" i="9"/>
  <c r="O97" i="9"/>
  <c r="N97" i="9"/>
  <c r="M97" i="9"/>
  <c r="L97" i="9"/>
  <c r="B97" i="9"/>
  <c r="H96" i="9"/>
  <c r="H95" i="9"/>
  <c r="H94" i="9"/>
  <c r="H93" i="9"/>
  <c r="H92" i="9"/>
  <c r="H91" i="9"/>
  <c r="H90" i="9"/>
  <c r="H89" i="9"/>
  <c r="O36" i="9"/>
  <c r="N36" i="9"/>
  <c r="M36" i="9"/>
  <c r="L36" i="9"/>
  <c r="O34" i="9"/>
  <c r="N34" i="9"/>
  <c r="M34" i="9"/>
  <c r="L34" i="9"/>
  <c r="H33" i="9"/>
  <c r="H32" i="9"/>
  <c r="H31" i="9"/>
  <c r="H30" i="9"/>
  <c r="H29" i="9"/>
  <c r="H28" i="9"/>
  <c r="H27" i="9"/>
  <c r="H26" i="9"/>
  <c r="H25" i="9"/>
  <c r="H24" i="9"/>
  <c r="L98" i="9" l="1"/>
  <c r="L35" i="9"/>
  <c r="O35" i="9"/>
  <c r="O98" i="9"/>
  <c r="L164" i="9"/>
  <c r="O164" i="9"/>
  <c r="O100" i="9"/>
  <c r="N37" i="9"/>
  <c r="N164" i="9"/>
  <c r="P166" i="9"/>
  <c r="P98" i="9"/>
  <c r="Q166" i="9"/>
  <c r="L100" i="9"/>
  <c r="P164" i="9"/>
  <c r="N35" i="9"/>
  <c r="M37" i="9"/>
  <c r="M100" i="9"/>
  <c r="Q164" i="9"/>
  <c r="N100" i="9"/>
  <c r="L166" i="9"/>
  <c r="O37" i="9"/>
  <c r="M166" i="9"/>
  <c r="M98" i="9"/>
  <c r="N166" i="9"/>
  <c r="M35" i="9"/>
  <c r="N98" i="9"/>
  <c r="M164" i="9"/>
  <c r="O166" i="9"/>
  <c r="P100" i="9"/>
  <c r="L37" i="9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22" i="7" l="1"/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4" i="6"/>
  <c r="F5" i="7" l="1"/>
  <c r="F6" i="7"/>
  <c r="F7" i="7"/>
  <c r="F8" i="7"/>
  <c r="F9" i="7"/>
  <c r="F10" i="7"/>
  <c r="F12" i="7"/>
  <c r="F13" i="7"/>
  <c r="F14" i="7"/>
  <c r="F15" i="7"/>
  <c r="F16" i="7"/>
  <c r="F17" i="7"/>
  <c r="F18" i="7"/>
  <c r="F20" i="7"/>
  <c r="F21" i="7"/>
  <c r="F23" i="7"/>
  <c r="M36" i="7" l="1"/>
  <c r="L36" i="7"/>
  <c r="K36" i="7"/>
  <c r="J36" i="7"/>
  <c r="M34" i="7"/>
  <c r="L34" i="7"/>
  <c r="K34" i="7"/>
  <c r="J34" i="7"/>
  <c r="J35" i="7" s="1"/>
  <c r="F4" i="7"/>
  <c r="N74" i="8"/>
  <c r="M74" i="8"/>
  <c r="L74" i="8"/>
  <c r="K74" i="8"/>
  <c r="J74" i="8"/>
  <c r="N72" i="8"/>
  <c r="M72" i="8"/>
  <c r="L72" i="8"/>
  <c r="K72" i="8"/>
  <c r="J72" i="8"/>
  <c r="B72" i="8"/>
  <c r="M36" i="8"/>
  <c r="L36" i="8"/>
  <c r="K36" i="8"/>
  <c r="J36" i="8"/>
  <c r="M34" i="8"/>
  <c r="L34" i="8"/>
  <c r="K34" i="8"/>
  <c r="J34" i="8"/>
  <c r="B34" i="8"/>
  <c r="N71" i="6"/>
  <c r="N73" i="6"/>
  <c r="M73" i="6"/>
  <c r="L73" i="6"/>
  <c r="K73" i="6"/>
  <c r="J73" i="6"/>
  <c r="M71" i="6"/>
  <c r="L71" i="6"/>
  <c r="K71" i="6"/>
  <c r="J71" i="6"/>
  <c r="B71" i="6"/>
  <c r="F41" i="6"/>
  <c r="M34" i="6"/>
  <c r="M35" i="6" s="1"/>
  <c r="J34" i="6"/>
  <c r="K34" i="6"/>
  <c r="L34" i="6"/>
  <c r="L35" i="6" s="1"/>
  <c r="J36" i="6"/>
  <c r="K36" i="6"/>
  <c r="L36" i="6"/>
  <c r="M36" i="6"/>
  <c r="F4" i="6"/>
  <c r="M35" i="8" l="1"/>
  <c r="J35" i="8"/>
  <c r="N35" i="8"/>
  <c r="N37" i="8"/>
  <c r="J35" i="6"/>
  <c r="J72" i="6"/>
  <c r="N74" i="6"/>
  <c r="J74" i="6"/>
  <c r="K72" i="6"/>
  <c r="K74" i="6"/>
  <c r="N72" i="6"/>
  <c r="L72" i="6"/>
  <c r="L74" i="6"/>
  <c r="M72" i="6"/>
  <c r="M74" i="6"/>
  <c r="J73" i="8"/>
  <c r="K35" i="7"/>
  <c r="L35" i="7"/>
  <c r="M35" i="7"/>
  <c r="J37" i="7"/>
  <c r="K37" i="7"/>
  <c r="L37" i="7"/>
  <c r="M37" i="7"/>
  <c r="L35" i="8"/>
  <c r="M75" i="8"/>
  <c r="N75" i="8"/>
  <c r="J37" i="8"/>
  <c r="L73" i="8"/>
  <c r="M73" i="8"/>
  <c r="K37" i="8"/>
  <c r="N73" i="8"/>
  <c r="J75" i="8"/>
  <c r="K75" i="8"/>
  <c r="K35" i="8"/>
  <c r="L75" i="8"/>
  <c r="K73" i="8"/>
  <c r="L37" i="8"/>
  <c r="M37" i="8"/>
  <c r="J37" i="6"/>
  <c r="K35" i="6"/>
  <c r="M37" i="6"/>
  <c r="L37" i="6"/>
  <c r="K37" i="6"/>
</calcChain>
</file>

<file path=xl/sharedStrings.xml><?xml version="1.0" encoding="utf-8"?>
<sst xmlns="http://schemas.openxmlformats.org/spreadsheetml/2006/main" count="548" uniqueCount="167">
  <si>
    <t>Conceito Complexo</t>
  </si>
  <si>
    <t>N.º de Positivas</t>
  </si>
  <si>
    <t>% de Positivas</t>
  </si>
  <si>
    <t>N.º de Negativas</t>
  </si>
  <si>
    <t>% de Negativas</t>
  </si>
  <si>
    <t>Amália Guerra Steuri</t>
  </si>
  <si>
    <t>André Augusto Ramalho Valverde Silva</t>
  </si>
  <si>
    <t>Beatriz Maria Soares Fernandes</t>
  </si>
  <si>
    <t>Bruno Rafael Sá Ferreira</t>
  </si>
  <si>
    <t>Diana Filipa Costa Fernandes</t>
  </si>
  <si>
    <t>Diogo José Faria Lourenço</t>
  </si>
  <si>
    <t>Diogo Luís Vieira Espírito Santo</t>
  </si>
  <si>
    <t>Henrique Manuel Rodrigues Ferreira</t>
  </si>
  <si>
    <t>Joana Filipa Silva Dias</t>
  </si>
  <si>
    <t>Joana Henriques Martins</t>
  </si>
  <si>
    <t>João Pedro Oliveira Costeira</t>
  </si>
  <si>
    <t>João Rafael Gomes da Silva</t>
  </si>
  <si>
    <t>Lara Sofia Barbosa Lopes</t>
  </si>
  <si>
    <t>Lucas Pedro Araújo Gonçalves</t>
  </si>
  <si>
    <t>Margarida da Silva Ribeiro</t>
  </si>
  <si>
    <t>Miguel Cerqueira Soares</t>
  </si>
  <si>
    <t>Rui Manuel Paiva Caridade</t>
  </si>
  <si>
    <t>Sara Filipa Matos Alves</t>
  </si>
  <si>
    <t>Silca Diogo</t>
  </si>
  <si>
    <t>Sofia Isabel Oliveira Costeira</t>
  </si>
  <si>
    <t>Tiago Pinto Gomes</t>
  </si>
  <si>
    <t>N.º</t>
  </si>
  <si>
    <t>Nome</t>
  </si>
  <si>
    <t>NEE</t>
  </si>
  <si>
    <t>Idade</t>
  </si>
  <si>
    <t>1.º</t>
  </si>
  <si>
    <t>2.º</t>
  </si>
  <si>
    <t>3.º</t>
  </si>
  <si>
    <t xml:space="preserve">% Quiz </t>
  </si>
  <si>
    <t>Inicial</t>
  </si>
  <si>
    <t>Final</t>
  </si>
  <si>
    <t>Variação</t>
  </si>
  <si>
    <t>Nível 8.º ano</t>
  </si>
  <si>
    <t>Nível 9.º ano</t>
  </si>
  <si>
    <t>T</t>
  </si>
  <si>
    <t>3.º PERÍODO</t>
  </si>
  <si>
    <t>Ana Carolina Antunes Pereira</t>
  </si>
  <si>
    <t>Ana Catarina Mendes de Carvalho</t>
  </si>
  <si>
    <t>Ana Raquel Pereira da Silva</t>
  </si>
  <si>
    <t>Beatriz Jesus Gomes Almeida da Silva</t>
  </si>
  <si>
    <t>Beatriz Oliveira de Sousa</t>
  </si>
  <si>
    <t>Bruna Mariana Martins Macedo</t>
  </si>
  <si>
    <t>Bruno Barbosa do Rosário</t>
  </si>
  <si>
    <t>João António Justo Rei</t>
  </si>
  <si>
    <t>Margarida Fernandes Oliveira</t>
  </si>
  <si>
    <t>Mariana Filipa da Silva Rodrigues</t>
  </si>
  <si>
    <t>Mariana Ribeiro Costa</t>
  </si>
  <si>
    <t>Marta Sofia Rodrigues da Costa</t>
  </si>
  <si>
    <t>Paulo Alexandre Peixoto Dias</t>
  </si>
  <si>
    <t>Pedro Domingos Melim Azevedo</t>
  </si>
  <si>
    <t>Rafael Oliveira Passos</t>
  </si>
  <si>
    <t>Sabrina Susana de Sá Soares</t>
  </si>
  <si>
    <t>Tânia Patrícia Gonçalves Brito</t>
  </si>
  <si>
    <t>Ana Margarida Oliveira Gonçalves</t>
  </si>
  <si>
    <t>Beatriz Daniela Faria Lopes</t>
  </si>
  <si>
    <t>Beatriz Mendes Silva</t>
  </si>
  <si>
    <t>Carla Margarida Teixeira Granja</t>
  </si>
  <si>
    <t>Daliana Selene Macedo Chiuale Marcos</t>
  </si>
  <si>
    <t>Diogo Manuel Rodrigues Oliveira</t>
  </si>
  <si>
    <t>Diogo Teixeira Rego</t>
  </si>
  <si>
    <t>Érica Ribeiro Vaz</t>
  </si>
  <si>
    <t>Filipa Daniela Costa Rodrigues</t>
  </si>
  <si>
    <t>Hugo Rafael Gomes Duarte</t>
  </si>
  <si>
    <t>Inês Ferreira da Silva</t>
  </si>
  <si>
    <t>João Miguel Rodrigues Pereira</t>
  </si>
  <si>
    <t>Leonardo Castro Silva</t>
  </si>
  <si>
    <t>Maria João Pinto Carvalho</t>
  </si>
  <si>
    <t>Mariana Duarte Costa</t>
  </si>
  <si>
    <t>Miguel Rodrigues da Silva</t>
  </si>
  <si>
    <t>Raquel Gomes Cerqueira</t>
  </si>
  <si>
    <t>Ricardo Faria Ferreira</t>
  </si>
  <si>
    <t>Sara Madalena Lopes Pereira</t>
  </si>
  <si>
    <t>Sofia Ribeiro Ferreira</t>
  </si>
  <si>
    <t>Resolução de equações com denominadores</t>
  </si>
  <si>
    <t>Resolução de Equações do 1.º grau</t>
  </si>
  <si>
    <t>Resolução de equações do 1.º grau com parênteses</t>
  </si>
  <si>
    <t>Equações literais</t>
  </si>
  <si>
    <t>Nível 7.º ano</t>
  </si>
  <si>
    <t>---</t>
  </si>
  <si>
    <t>Não frequenta</t>
  </si>
  <si>
    <t>Ângela Catarina Silva Soares</t>
  </si>
  <si>
    <t>António Filipe Gomes Rodrigues</t>
  </si>
  <si>
    <t>Bruna Daniela Silva Fernandes</t>
  </si>
  <si>
    <t>Cármen Sofia Teixeira Ferreira</t>
  </si>
  <si>
    <t>Daniel Augusto Vinhas Fernandes</t>
  </si>
  <si>
    <t>David Miguel Quintas Azevedo</t>
  </si>
  <si>
    <t>Diana Catarina Gonçalves Pelho</t>
  </si>
  <si>
    <t>Diogo da Silva Dias</t>
  </si>
  <si>
    <t>Diogo Filipe Pereira Fernandes</t>
  </si>
  <si>
    <t>Filipa Daniela Ribeiro Martins</t>
  </si>
  <si>
    <t>Hugo Rafael Sousa Victoriano</t>
  </si>
  <si>
    <t>Inês Patrícia Fernandes Palha Martins</t>
  </si>
  <si>
    <t>João Paulo Braga Silva</t>
  </si>
  <si>
    <t>Lorena Lino Sousa</t>
  </si>
  <si>
    <t>Marta Novo da Costa</t>
  </si>
  <si>
    <t>Paulo Miguel Fernandes Vieira</t>
  </si>
  <si>
    <t>Rui Manuel Soares Duarte</t>
  </si>
  <si>
    <t>Sofia Daniela Baía Esteves</t>
  </si>
  <si>
    <t>João O. Costeira</t>
  </si>
  <si>
    <t>9A - Global</t>
  </si>
  <si>
    <t>9E</t>
  </si>
  <si>
    <t>Andreia Daniela Barbosa Silva</t>
  </si>
  <si>
    <t>Artur André Sousa Borges</t>
  </si>
  <si>
    <t>Bárbara Catarina Gomes Abreu</t>
  </si>
  <si>
    <t>Bruno Miguel Soares Meira de Oliveira</t>
  </si>
  <si>
    <t>Diogo Filipe da Cunha Coelho</t>
  </si>
  <si>
    <t>Gonçalo Pereira Figueiredo Ferreira</t>
  </si>
  <si>
    <t>Hugo Ferreira Nogueira</t>
  </si>
  <si>
    <t>Inês Fernandes Ferreira</t>
  </si>
  <si>
    <t>Inês Filipa Campos de Melo</t>
  </si>
  <si>
    <t>Joana Catarina Ferreira Pereira</t>
  </si>
  <si>
    <t>Joana Daniela Carvalho Soares</t>
  </si>
  <si>
    <t>João Filipe Barbosa Vieira</t>
  </si>
  <si>
    <t>João Pedro Sousa Gonçalves</t>
  </si>
  <si>
    <t>João Ricardo Sousa Borges</t>
  </si>
  <si>
    <t>José Pedro Ferreira da Costa</t>
  </si>
  <si>
    <t>José Pedro Pereira da Costa</t>
  </si>
  <si>
    <t>Li Xinyao</t>
  </si>
  <si>
    <t>Pedro Miguel Ribeiro Ferreira</t>
  </si>
  <si>
    <t>Renato Peixoto Faria</t>
  </si>
  <si>
    <t>Rui Miguel Borges Braga</t>
  </si>
  <si>
    <t>Sara Filipa Pereira Lopes</t>
  </si>
  <si>
    <t>9F</t>
  </si>
  <si>
    <t>Adriana Filipa Ferreira Oliveira</t>
  </si>
  <si>
    <t>Ana Beatriz Capa Miranda</t>
  </si>
  <si>
    <t>Ana Catarina Rodrigues Alves</t>
  </si>
  <si>
    <t>Ana Margarida Costa Campos</t>
  </si>
  <si>
    <t>André Leandro Matos Costa</t>
  </si>
  <si>
    <t>Ângela Ferreira da Silva</t>
  </si>
  <si>
    <t>Avelino Lopes Rodrigues</t>
  </si>
  <si>
    <t>Diogo Filipe Araújo Barbosa</t>
  </si>
  <si>
    <t>Francisca Araújo Oliveira</t>
  </si>
  <si>
    <t>Francisca Mazeda Machado Correia</t>
  </si>
  <si>
    <t>Inês Pinto Gomes</t>
  </si>
  <si>
    <t>João Pedro Gonçalves Ribeiro</t>
  </si>
  <si>
    <t>José Diogo Machado Oliveira</t>
  </si>
  <si>
    <t>Lara Marie da Silva</t>
  </si>
  <si>
    <t>Liliana Fernandes da Silva Ferrete</t>
  </si>
  <si>
    <t>Lino Alexandre Fernandes Ferreira</t>
  </si>
  <si>
    <t>A</t>
  </si>
  <si>
    <t>B</t>
  </si>
  <si>
    <t>C</t>
  </si>
  <si>
    <t>D</t>
  </si>
  <si>
    <t>E</t>
  </si>
  <si>
    <t>F</t>
  </si>
  <si>
    <t>Turmas</t>
  </si>
  <si>
    <t>2014/2015</t>
  </si>
  <si>
    <t>2015/2016</t>
  </si>
  <si>
    <t>Diferença</t>
  </si>
  <si>
    <t>2.º período</t>
  </si>
  <si>
    <t>1.º período</t>
  </si>
  <si>
    <t>1.º Fase - Maria José Adão</t>
  </si>
  <si>
    <t>2.ª Fase - Maria José Adão</t>
  </si>
  <si>
    <t>1.º FASE - Prof. Paula Teixeira</t>
  </si>
  <si>
    <t>2.º FASE - Prof. Paula Teixeira</t>
  </si>
  <si>
    <t>1.º FASE - Prof. Manuela Costa</t>
  </si>
  <si>
    <t>2.º FASE - Prof. Manuela Costa</t>
  </si>
  <si>
    <t>1.º Fase</t>
  </si>
  <si>
    <t>Função afim – Expressões algébricas/tabelas</t>
  </si>
  <si>
    <t>Proporcionalidade direta – Tabelas/expressões algébricas</t>
  </si>
  <si>
    <t>Função de proporcionalidade direta</t>
  </si>
  <si>
    <t>Função afim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</si>
</sst>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textRotation="90" wrapText="1" shrinkToFi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 textRotation="90" wrapText="1" shrinkToFit="1"/>
    </xf>
    <xf numFmtId="0" fontId="1" fillId="3" borderId="7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 textRotation="90" wrapText="1" shrinkToFit="1"/>
    </xf>
    <xf numFmtId="0" fontId="2" fillId="0" borderId="12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8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8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" fontId="0" fillId="0" borderId="0" xfId="0" applyNumberFormat="1"/>
    <xf numFmtId="0" fontId="7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textRotation="90"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9" fillId="4" borderId="1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NumberFormat="1" applyFont="1" applyBorder="1" applyAlignment="1">
      <alignment horizontal="left" vertical="center"/>
    </xf>
    <xf numFmtId="0" fontId="9" fillId="0" borderId="19" xfId="0" applyNumberFormat="1" applyFont="1" applyBorder="1" applyAlignment="1">
      <alignment horizontal="center"/>
    </xf>
    <xf numFmtId="0" fontId="9" fillId="6" borderId="19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NumberFormat="1" applyFont="1" applyBorder="1" applyAlignment="1">
      <alignment horizontal="left" vertical="center"/>
    </xf>
    <xf numFmtId="0" fontId="9" fillId="0" borderId="20" xfId="0" applyNumberFormat="1" applyFont="1" applyBorder="1" applyAlignment="1">
      <alignment horizontal="center"/>
    </xf>
    <xf numFmtId="0" fontId="9" fillId="0" borderId="21" xfId="0" applyNumberFormat="1" applyFont="1" applyBorder="1" applyAlignment="1">
      <alignment horizontal="left" vertical="center"/>
    </xf>
    <xf numFmtId="0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 applyProtection="1">
      <alignment horizontal="center" vertical="center"/>
      <protection locked="0" hidden="1"/>
    </xf>
    <xf numFmtId="0" fontId="9" fillId="0" borderId="23" xfId="0" applyFont="1" applyBorder="1" applyAlignment="1" applyProtection="1">
      <alignment horizontal="center" vertical="center"/>
      <protection locked="0" hidden="1"/>
    </xf>
    <xf numFmtId="0" fontId="9" fillId="0" borderId="24" xfId="0" applyNumberFormat="1" applyFont="1" applyBorder="1" applyAlignment="1">
      <alignment horizontal="center"/>
    </xf>
    <xf numFmtId="0" fontId="9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>
      <alignment horizontal="center"/>
    </xf>
    <xf numFmtId="0" fontId="9" fillId="0" borderId="27" xfId="0" applyFont="1" applyBorder="1" applyAlignment="1" applyProtection="1">
      <alignment horizontal="center" vertical="center"/>
      <protection locked="0" hidden="1"/>
    </xf>
    <xf numFmtId="0" fontId="9" fillId="0" borderId="2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9" xfId="0" applyNumberFormat="1" applyFont="1" applyFill="1" applyBorder="1" applyAlignment="1">
      <alignment horizontal="left" vertical="center"/>
    </xf>
    <xf numFmtId="0" fontId="9" fillId="0" borderId="19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4200"/>
      <color rgb="FFF79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Mat 1.º Fase -</a:t>
            </a:r>
            <a:r>
              <a:rPr lang="pt-PT" baseline="0"/>
              <a:t> comparação período homólogo</a:t>
            </a:r>
            <a:endParaRPr lang="pt-PT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Estatística!$B$3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Estatística!$A$4:$A$9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Estatística!$B$4:$B$9</c:f>
              <c:numCache>
                <c:formatCode>General</c:formatCode>
                <c:ptCount val="6"/>
                <c:pt idx="0">
                  <c:v>59.9</c:v>
                </c:pt>
                <c:pt idx="1">
                  <c:v>65</c:v>
                </c:pt>
                <c:pt idx="2">
                  <c:v>55.6</c:v>
                </c:pt>
                <c:pt idx="3">
                  <c:v>50</c:v>
                </c:pt>
                <c:pt idx="4">
                  <c:v>76.2</c:v>
                </c:pt>
                <c:pt idx="5">
                  <c:v>64.7</c:v>
                </c:pt>
              </c:numCache>
            </c:numRef>
          </c:val>
        </c:ser>
        <c:ser>
          <c:idx val="1"/>
          <c:order val="1"/>
          <c:tx>
            <c:strRef>
              <c:f>Estatística!$C$3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cat>
            <c:strRef>
              <c:f>Estatística!$A$4:$A$9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Estatística!$C$4:$C$9</c:f>
              <c:numCache>
                <c:formatCode>General</c:formatCode>
                <c:ptCount val="6"/>
                <c:pt idx="0">
                  <c:v>50</c:v>
                </c:pt>
                <c:pt idx="1">
                  <c:v>79</c:v>
                </c:pt>
                <c:pt idx="2">
                  <c:v>88.2</c:v>
                </c:pt>
                <c:pt idx="3">
                  <c:v>55</c:v>
                </c:pt>
                <c:pt idx="4">
                  <c:v>90.5</c:v>
                </c:pt>
                <c:pt idx="5">
                  <c:v>56.3</c:v>
                </c:pt>
              </c:numCache>
            </c:numRef>
          </c:val>
        </c:ser>
        <c:ser>
          <c:idx val="2"/>
          <c:order val="2"/>
          <c:tx>
            <c:strRef>
              <c:f>Estatística!$D$3</c:f>
              <c:strCache>
                <c:ptCount val="1"/>
                <c:pt idx="0">
                  <c:v>Diferença</c:v>
                </c:pt>
              </c:strCache>
            </c:strRef>
          </c:tx>
          <c:invertIfNegative val="0"/>
          <c:cat>
            <c:strRef>
              <c:f>Estatística!$A$4:$A$9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Estatística!$D$4:$D$9</c:f>
              <c:numCache>
                <c:formatCode>General</c:formatCode>
                <c:ptCount val="6"/>
                <c:pt idx="0">
                  <c:v>-9.8999999999999986</c:v>
                </c:pt>
                <c:pt idx="1">
                  <c:v>14</c:v>
                </c:pt>
                <c:pt idx="2">
                  <c:v>32.6</c:v>
                </c:pt>
                <c:pt idx="3">
                  <c:v>5</c:v>
                </c:pt>
                <c:pt idx="4">
                  <c:v>14.299999999999997</c:v>
                </c:pt>
                <c:pt idx="5">
                  <c:v>-8.4000000000000057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71848"/>
        <c:axId val="324425120"/>
      </c:barChart>
      <c:catAx>
        <c:axId val="324071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425120"/>
        <c:crosses val="autoZero"/>
        <c:auto val="1"/>
        <c:lblAlgn val="ctr"/>
        <c:lblOffset val="100"/>
        <c:noMultiLvlLbl val="0"/>
      </c:catAx>
      <c:valAx>
        <c:axId val="32442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071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/>
              <a:t>Classificação</a:t>
            </a:r>
            <a:r>
              <a:rPr lang="pt-PT" sz="1200" baseline="0"/>
              <a:t> à disciplina de Matemática - 1.º período</a:t>
            </a:r>
            <a:endParaRPr lang="pt-PT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8011548556430446"/>
          <c:y val="0.18356481481481482"/>
          <c:w val="0.77544006999125115"/>
          <c:h val="0.6193912219305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Estatística!$B$47</c:f>
              <c:strCache>
                <c:ptCount val="1"/>
                <c:pt idx="0">
                  <c:v>2014/2015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Estatística!$A$48:$A$50</c:f>
              <c:strCache>
                <c:ptCount val="3"/>
                <c:pt idx="0">
                  <c:v>B</c:v>
                </c:pt>
                <c:pt idx="1">
                  <c:v>C</c:v>
                </c:pt>
                <c:pt idx="2">
                  <c:v>D</c:v>
                </c:pt>
              </c:strCache>
            </c:strRef>
          </c:cat>
          <c:val>
            <c:numRef>
              <c:f>Estatística!$B$48:$B$50</c:f>
              <c:numCache>
                <c:formatCode>General</c:formatCode>
                <c:ptCount val="3"/>
                <c:pt idx="0">
                  <c:v>65</c:v>
                </c:pt>
                <c:pt idx="1">
                  <c:v>55.6</c:v>
                </c:pt>
                <c:pt idx="2">
                  <c:v>50</c:v>
                </c:pt>
              </c:numCache>
            </c:numRef>
          </c:val>
        </c:ser>
        <c:ser>
          <c:idx val="1"/>
          <c:order val="1"/>
          <c:tx>
            <c:strRef>
              <c:f>Estatística!$C$47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Estatística!$A$48:$A$50</c:f>
              <c:strCache>
                <c:ptCount val="3"/>
                <c:pt idx="0">
                  <c:v>B</c:v>
                </c:pt>
                <c:pt idx="1">
                  <c:v>C</c:v>
                </c:pt>
                <c:pt idx="2">
                  <c:v>D</c:v>
                </c:pt>
              </c:strCache>
            </c:strRef>
          </c:cat>
          <c:val>
            <c:numRef>
              <c:f>Estatística!$C$48:$C$50</c:f>
              <c:numCache>
                <c:formatCode>General</c:formatCode>
                <c:ptCount val="3"/>
                <c:pt idx="0">
                  <c:v>75</c:v>
                </c:pt>
                <c:pt idx="1">
                  <c:v>83.3</c:v>
                </c:pt>
                <c:pt idx="2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200832"/>
        <c:axId val="324200440"/>
      </c:barChart>
      <c:catAx>
        <c:axId val="3242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4200440"/>
        <c:crosses val="autoZero"/>
        <c:auto val="1"/>
        <c:lblAlgn val="ctr"/>
        <c:lblOffset val="100"/>
        <c:noMultiLvlLbl val="0"/>
      </c:catAx>
      <c:valAx>
        <c:axId val="32420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4200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cap="none" spc="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pt-PT"/>
              <a:t>Mat</a:t>
            </a:r>
            <a:r>
              <a:rPr lang="pt-PT" baseline="0"/>
              <a:t> 2.º período</a:t>
            </a:r>
            <a:r>
              <a:rPr lang="pt-PT" sz="1800" b="1" i="0" baseline="0">
                <a:effectLst/>
              </a:rPr>
              <a:t>- comparação período homólogo</a:t>
            </a:r>
            <a:endParaRPr lang="pt-PT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pt-P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000" b="0" i="0" u="none" strike="noStrike" kern="1200" cap="none" spc="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j-lt"/>
              <a:ea typeface="+mj-ea"/>
              <a:cs typeface="+mj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Estatística!$N$3</c:f>
              <c:strCache>
                <c:ptCount val="1"/>
                <c:pt idx="0">
                  <c:v>2014/2015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Estatística!$M$4:$M$9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Estatística!$N$4:$N$9</c:f>
              <c:numCache>
                <c:formatCode>General</c:formatCode>
                <c:ptCount val="6"/>
                <c:pt idx="0">
                  <c:v>52.6</c:v>
                </c:pt>
                <c:pt idx="1">
                  <c:v>85</c:v>
                </c:pt>
                <c:pt idx="2">
                  <c:v>66.7</c:v>
                </c:pt>
                <c:pt idx="3">
                  <c:v>50</c:v>
                </c:pt>
                <c:pt idx="4">
                  <c:v>89.5</c:v>
                </c:pt>
                <c:pt idx="5">
                  <c:v>68.400000000000006</c:v>
                </c:pt>
              </c:numCache>
            </c:numRef>
          </c:val>
        </c:ser>
        <c:ser>
          <c:idx val="1"/>
          <c:order val="1"/>
          <c:tx>
            <c:strRef>
              <c:f>Estatística!$O$3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Estatística!$M$4:$M$9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Estatística!$O$4:$O$9</c:f>
              <c:numCache>
                <c:formatCode>General</c:formatCode>
                <c:ptCount val="6"/>
                <c:pt idx="0">
                  <c:v>44.4</c:v>
                </c:pt>
                <c:pt idx="1">
                  <c:v>68</c:v>
                </c:pt>
                <c:pt idx="2">
                  <c:v>64.7</c:v>
                </c:pt>
                <c:pt idx="3">
                  <c:v>35</c:v>
                </c:pt>
                <c:pt idx="4">
                  <c:v>88.9</c:v>
                </c:pt>
                <c:pt idx="5">
                  <c:v>33.299999999999997</c:v>
                </c:pt>
              </c:numCache>
            </c:numRef>
          </c:val>
        </c:ser>
        <c:ser>
          <c:idx val="2"/>
          <c:order val="2"/>
          <c:tx>
            <c:strRef>
              <c:f>Estatística!$P$3</c:f>
              <c:strCache>
                <c:ptCount val="1"/>
                <c:pt idx="0">
                  <c:v>Diferença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Estatística!$M$4:$M$9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Estatística!$P$4:$P$9</c:f>
              <c:numCache>
                <c:formatCode>General</c:formatCode>
                <c:ptCount val="6"/>
                <c:pt idx="0">
                  <c:v>-8.2000000000000028</c:v>
                </c:pt>
                <c:pt idx="1">
                  <c:v>-17</c:v>
                </c:pt>
                <c:pt idx="2">
                  <c:v>-2</c:v>
                </c:pt>
                <c:pt idx="3">
                  <c:v>-15</c:v>
                </c:pt>
                <c:pt idx="4">
                  <c:v>-0.59999999999999432</c:v>
                </c:pt>
                <c:pt idx="5">
                  <c:v>-35.100000000000009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94952"/>
        <c:axId val="324196128"/>
      </c:barChart>
      <c:catAx>
        <c:axId val="32419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4196128"/>
        <c:crosses val="autoZero"/>
        <c:auto val="1"/>
        <c:lblAlgn val="ctr"/>
        <c:lblOffset val="100"/>
        <c:noMultiLvlLbl val="0"/>
      </c:catAx>
      <c:valAx>
        <c:axId val="3241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419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PT"/>
              <a:t>Mat Sucesso académico 2015/2016 </a:t>
            </a:r>
          </a:p>
        </c:rich>
      </c:tx>
      <c:layout>
        <c:manualLayout>
          <c:xMode val="edge"/>
          <c:yMode val="edge"/>
          <c:x val="0.11719444444444445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Estatística!$T$3</c:f>
              <c:strCache>
                <c:ptCount val="1"/>
                <c:pt idx="0">
                  <c:v>1.º período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Estatística!$S$4:$S$9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Estatística!$T$4:$T$9</c:f>
              <c:numCache>
                <c:formatCode>General</c:formatCode>
                <c:ptCount val="6"/>
                <c:pt idx="0">
                  <c:v>50</c:v>
                </c:pt>
                <c:pt idx="1">
                  <c:v>79</c:v>
                </c:pt>
                <c:pt idx="2">
                  <c:v>88.2</c:v>
                </c:pt>
                <c:pt idx="3">
                  <c:v>55</c:v>
                </c:pt>
                <c:pt idx="4">
                  <c:v>90.5</c:v>
                </c:pt>
                <c:pt idx="5">
                  <c:v>56.3</c:v>
                </c:pt>
              </c:numCache>
            </c:numRef>
          </c:val>
        </c:ser>
        <c:ser>
          <c:idx val="1"/>
          <c:order val="1"/>
          <c:tx>
            <c:strRef>
              <c:f>Estatística!$U$3</c:f>
              <c:strCache>
                <c:ptCount val="1"/>
                <c:pt idx="0">
                  <c:v>2.º período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Estatística!$S$4:$S$9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Estatística!$U$4:$U$9</c:f>
              <c:numCache>
                <c:formatCode>General</c:formatCode>
                <c:ptCount val="6"/>
                <c:pt idx="0">
                  <c:v>44.4</c:v>
                </c:pt>
                <c:pt idx="1">
                  <c:v>68</c:v>
                </c:pt>
                <c:pt idx="2">
                  <c:v>64.7</c:v>
                </c:pt>
                <c:pt idx="3">
                  <c:v>35</c:v>
                </c:pt>
                <c:pt idx="4">
                  <c:v>88.9</c:v>
                </c:pt>
                <c:pt idx="5">
                  <c:v>33.299999999999997</c:v>
                </c:pt>
              </c:numCache>
            </c:numRef>
          </c:val>
        </c:ser>
        <c:ser>
          <c:idx val="2"/>
          <c:order val="2"/>
          <c:tx>
            <c:strRef>
              <c:f>Estatística!$V$3</c:f>
              <c:strCache>
                <c:ptCount val="1"/>
                <c:pt idx="0">
                  <c:v>Diferença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Estatística!$S$4:$S$9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Estatística!$V$4:$V$9</c:f>
              <c:numCache>
                <c:formatCode>General</c:formatCode>
                <c:ptCount val="6"/>
                <c:pt idx="0">
                  <c:v>-5.6000000000000014</c:v>
                </c:pt>
                <c:pt idx="1">
                  <c:v>-11</c:v>
                </c:pt>
                <c:pt idx="2">
                  <c:v>-23.5</c:v>
                </c:pt>
                <c:pt idx="3">
                  <c:v>-20</c:v>
                </c:pt>
                <c:pt idx="4">
                  <c:v>-1.5999999999999943</c:v>
                </c:pt>
                <c:pt idx="5">
                  <c:v>-23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24194168"/>
        <c:axId val="324198088"/>
      </c:barChart>
      <c:catAx>
        <c:axId val="324194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4198088"/>
        <c:crosses val="autoZero"/>
        <c:auto val="1"/>
        <c:lblAlgn val="ctr"/>
        <c:lblOffset val="100"/>
        <c:noMultiLvlLbl val="0"/>
      </c:catAx>
      <c:valAx>
        <c:axId val="32419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419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135528</xdr:rowOff>
    </xdr:from>
    <xdr:to>
      <xdr:col>5</xdr:col>
      <xdr:colOff>382815</xdr:colOff>
      <xdr:row>25</xdr:row>
      <xdr:rowOff>135528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38099</xdr:colOff>
      <xdr:row>26</xdr:row>
      <xdr:rowOff>157843</xdr:rowOff>
    </xdr:from>
    <xdr:to>
      <xdr:col>10</xdr:col>
      <xdr:colOff>70757</xdr:colOff>
      <xdr:row>41</xdr:row>
      <xdr:rowOff>125185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337457</xdr:colOff>
      <xdr:row>13</xdr:row>
      <xdr:rowOff>97972</xdr:rowOff>
    </xdr:from>
    <xdr:to>
      <xdr:col>16</xdr:col>
      <xdr:colOff>293914</xdr:colOff>
      <xdr:row>28</xdr:row>
      <xdr:rowOff>65315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587829</xdr:colOff>
      <xdr:row>13</xdr:row>
      <xdr:rowOff>141514</xdr:rowOff>
    </xdr:from>
    <xdr:to>
      <xdr:col>24</xdr:col>
      <xdr:colOff>283029</xdr:colOff>
      <xdr:row>28</xdr:row>
      <xdr:rowOff>108857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166"/>
  <sheetViews>
    <sheetView showGridLines="0" tabSelected="1" view="pageLayout" topLeftCell="A40" zoomScale="85" zoomScaleNormal="55" zoomScalePageLayoutView="85" workbookViewId="0">
      <selection activeCell="C41" sqref="C41"/>
    </sheetView>
  </sheetViews>
  <sheetFormatPr defaultColWidth="0" defaultRowHeight="10.5" zeroHeight="1"/>
  <cols>
    <col min="1" max="1" width="3.6328125" style="3" customWidth="1"/>
    <col min="2" max="2" width="28.1796875" style="3" customWidth="1"/>
    <col min="3" max="3" width="49.36328125" style="1" customWidth="1"/>
    <col min="4" max="15" width="4.81640625" style="1" customWidth="1"/>
    <col min="16" max="16" width="3.6328125" style="2" customWidth="1"/>
    <col min="17" max="16384" width="3.6328125" style="2" hidden="1"/>
  </cols>
  <sheetData>
    <row r="1" spans="1:15" ht="23.5">
      <c r="A1" s="88" t="s">
        <v>158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14.5" customHeight="1">
      <c r="A2" s="89" t="s">
        <v>26</v>
      </c>
      <c r="B2" s="89" t="s">
        <v>27</v>
      </c>
      <c r="C2" s="89" t="s">
        <v>0</v>
      </c>
      <c r="D2" s="90" t="s">
        <v>33</v>
      </c>
      <c r="E2" s="90"/>
      <c r="F2" s="90"/>
      <c r="G2" s="90" t="s">
        <v>82</v>
      </c>
      <c r="H2" s="90"/>
      <c r="I2" s="90"/>
      <c r="J2" s="90" t="s">
        <v>37</v>
      </c>
      <c r="K2" s="90"/>
      <c r="L2" s="90"/>
      <c r="M2" s="90" t="s">
        <v>38</v>
      </c>
      <c r="N2" s="90"/>
      <c r="O2" s="90"/>
    </row>
    <row r="3" spans="1:15" s="9" customFormat="1" ht="48" customHeight="1">
      <c r="A3" s="89"/>
      <c r="B3" s="89"/>
      <c r="C3" s="89"/>
      <c r="D3" s="52" t="s">
        <v>34</v>
      </c>
      <c r="E3" s="52" t="s">
        <v>35</v>
      </c>
      <c r="F3" s="52" t="s">
        <v>36</v>
      </c>
      <c r="G3" s="53" t="s">
        <v>30</v>
      </c>
      <c r="H3" s="53" t="s">
        <v>31</v>
      </c>
      <c r="I3" s="53" t="s">
        <v>32</v>
      </c>
      <c r="J3" s="53" t="s">
        <v>30</v>
      </c>
      <c r="K3" s="53" t="s">
        <v>31</v>
      </c>
      <c r="L3" s="53" t="s">
        <v>32</v>
      </c>
      <c r="M3" s="53" t="s">
        <v>30</v>
      </c>
      <c r="N3" s="53" t="s">
        <v>31</v>
      </c>
      <c r="O3" s="53" t="s">
        <v>32</v>
      </c>
    </row>
    <row r="4" spans="1:15" ht="12">
      <c r="A4" s="76">
        <v>1</v>
      </c>
      <c r="B4" s="71" t="s">
        <v>5</v>
      </c>
      <c r="C4" s="72" t="s">
        <v>79</v>
      </c>
      <c r="D4" s="73">
        <v>75</v>
      </c>
      <c r="E4" s="73"/>
      <c r="F4" s="73">
        <f>E4-D4</f>
        <v>-75</v>
      </c>
      <c r="G4" s="73">
        <v>3</v>
      </c>
      <c r="H4" s="73">
        <v>3</v>
      </c>
      <c r="I4" s="73">
        <v>3</v>
      </c>
      <c r="J4" s="73">
        <v>3</v>
      </c>
      <c r="K4" s="73">
        <v>3</v>
      </c>
      <c r="L4" s="73">
        <v>3</v>
      </c>
      <c r="M4" s="73">
        <v>3</v>
      </c>
      <c r="N4" s="73"/>
      <c r="O4" s="78"/>
    </row>
    <row r="5" spans="1:15" ht="12">
      <c r="A5" s="77">
        <v>2</v>
      </c>
      <c r="B5" s="66" t="s">
        <v>6</v>
      </c>
      <c r="C5" s="67" t="s">
        <v>79</v>
      </c>
      <c r="D5" s="68">
        <v>88</v>
      </c>
      <c r="E5" s="73"/>
      <c r="F5" s="68">
        <f t="shared" ref="F5:F24" si="0">E5-D5</f>
        <v>-88</v>
      </c>
      <c r="G5" s="68">
        <v>3</v>
      </c>
      <c r="H5" s="68">
        <v>3</v>
      </c>
      <c r="I5" s="68">
        <v>3</v>
      </c>
      <c r="J5" s="68">
        <v>3</v>
      </c>
      <c r="K5" s="68">
        <v>4</v>
      </c>
      <c r="L5" s="68">
        <v>4</v>
      </c>
      <c r="M5" s="68">
        <v>3</v>
      </c>
      <c r="N5" s="68"/>
      <c r="O5" s="79"/>
    </row>
    <row r="6" spans="1:15" ht="12">
      <c r="A6" s="77">
        <v>3</v>
      </c>
      <c r="B6" s="66" t="s">
        <v>7</v>
      </c>
      <c r="C6" s="67" t="s">
        <v>78</v>
      </c>
      <c r="D6" s="68">
        <v>67</v>
      </c>
      <c r="E6" s="73"/>
      <c r="F6" s="68">
        <f t="shared" si="0"/>
        <v>-67</v>
      </c>
      <c r="G6" s="68">
        <v>2</v>
      </c>
      <c r="H6" s="68">
        <v>2</v>
      </c>
      <c r="I6" s="68">
        <v>2</v>
      </c>
      <c r="J6" s="68">
        <v>2</v>
      </c>
      <c r="K6" s="68">
        <v>3</v>
      </c>
      <c r="L6" s="68">
        <v>3</v>
      </c>
      <c r="M6" s="68">
        <v>3</v>
      </c>
      <c r="N6" s="68"/>
      <c r="O6" s="79"/>
    </row>
    <row r="7" spans="1:15" ht="12">
      <c r="A7" s="77">
        <v>4</v>
      </c>
      <c r="B7" s="66" t="s">
        <v>8</v>
      </c>
      <c r="C7" s="67" t="s">
        <v>79</v>
      </c>
      <c r="D7" s="68">
        <v>25</v>
      </c>
      <c r="E7" s="73"/>
      <c r="F7" s="68">
        <f t="shared" si="0"/>
        <v>-25</v>
      </c>
      <c r="G7" s="68">
        <v>2</v>
      </c>
      <c r="H7" s="68">
        <v>2</v>
      </c>
      <c r="I7" s="68">
        <v>2</v>
      </c>
      <c r="J7" s="68">
        <v>2</v>
      </c>
      <c r="K7" s="68">
        <v>2</v>
      </c>
      <c r="L7" s="68">
        <v>2</v>
      </c>
      <c r="M7" s="68">
        <v>2</v>
      </c>
      <c r="N7" s="68"/>
      <c r="O7" s="79"/>
    </row>
    <row r="8" spans="1:15" ht="12">
      <c r="A8" s="77">
        <v>5</v>
      </c>
      <c r="B8" s="66" t="s">
        <v>9</v>
      </c>
      <c r="C8" s="67" t="s">
        <v>81</v>
      </c>
      <c r="D8" s="68">
        <v>58</v>
      </c>
      <c r="E8" s="73"/>
      <c r="F8" s="68">
        <f t="shared" si="0"/>
        <v>-58</v>
      </c>
      <c r="G8" s="68">
        <v>4</v>
      </c>
      <c r="H8" s="68">
        <v>4</v>
      </c>
      <c r="I8" s="68">
        <v>4</v>
      </c>
      <c r="J8" s="68">
        <v>4</v>
      </c>
      <c r="K8" s="68">
        <v>4</v>
      </c>
      <c r="L8" s="68">
        <v>5</v>
      </c>
      <c r="M8" s="68">
        <v>4</v>
      </c>
      <c r="N8" s="68"/>
      <c r="O8" s="79"/>
    </row>
    <row r="9" spans="1:15" ht="12">
      <c r="A9" s="77">
        <v>6</v>
      </c>
      <c r="B9" s="66" t="s">
        <v>10</v>
      </c>
      <c r="C9" s="67" t="s">
        <v>78</v>
      </c>
      <c r="D9" s="68">
        <v>100</v>
      </c>
      <c r="E9" s="73"/>
      <c r="F9" s="68">
        <f t="shared" si="0"/>
        <v>-100</v>
      </c>
      <c r="G9" s="68">
        <v>3</v>
      </c>
      <c r="H9" s="68">
        <v>3</v>
      </c>
      <c r="I9" s="68">
        <v>3</v>
      </c>
      <c r="J9" s="68">
        <v>4</v>
      </c>
      <c r="K9" s="68">
        <v>5</v>
      </c>
      <c r="L9" s="68">
        <v>5</v>
      </c>
      <c r="M9" s="68">
        <v>4</v>
      </c>
      <c r="N9" s="68"/>
      <c r="O9" s="79"/>
    </row>
    <row r="10" spans="1:15" ht="12">
      <c r="A10" s="77">
        <v>7</v>
      </c>
      <c r="B10" s="66" t="s">
        <v>11</v>
      </c>
      <c r="C10" s="67" t="s">
        <v>80</v>
      </c>
      <c r="D10" s="68">
        <v>88</v>
      </c>
      <c r="E10" s="73"/>
      <c r="F10" s="68">
        <f t="shared" si="0"/>
        <v>-88</v>
      </c>
      <c r="G10" s="68">
        <v>3</v>
      </c>
      <c r="H10" s="68">
        <v>3</v>
      </c>
      <c r="I10" s="68">
        <v>3</v>
      </c>
      <c r="J10" s="68">
        <v>3</v>
      </c>
      <c r="K10" s="68">
        <v>3</v>
      </c>
      <c r="L10" s="68">
        <v>3</v>
      </c>
      <c r="M10" s="68">
        <v>3</v>
      </c>
      <c r="N10" s="68"/>
      <c r="O10" s="79"/>
    </row>
    <row r="11" spans="1:15" ht="12">
      <c r="A11" s="77">
        <v>8</v>
      </c>
      <c r="B11" s="66" t="s">
        <v>12</v>
      </c>
      <c r="C11" s="67" t="s">
        <v>81</v>
      </c>
      <c r="D11" s="68">
        <v>50</v>
      </c>
      <c r="E11" s="73"/>
      <c r="F11" s="68">
        <f t="shared" si="0"/>
        <v>-50</v>
      </c>
      <c r="G11" s="68">
        <v>2</v>
      </c>
      <c r="H11" s="68">
        <v>2</v>
      </c>
      <c r="I11" s="68">
        <v>2</v>
      </c>
      <c r="J11" s="68">
        <v>2</v>
      </c>
      <c r="K11" s="68">
        <v>3</v>
      </c>
      <c r="L11" s="68">
        <v>3</v>
      </c>
      <c r="M11" s="68">
        <v>3</v>
      </c>
      <c r="N11" s="68"/>
      <c r="O11" s="79"/>
    </row>
    <row r="12" spans="1:15" ht="12">
      <c r="A12" s="77">
        <v>9</v>
      </c>
      <c r="B12" s="66" t="s">
        <v>13</v>
      </c>
      <c r="C12" s="67" t="s">
        <v>78</v>
      </c>
      <c r="D12" s="68">
        <v>89</v>
      </c>
      <c r="E12" s="73"/>
      <c r="F12" s="68">
        <f t="shared" si="0"/>
        <v>-89</v>
      </c>
      <c r="G12" s="68">
        <v>4</v>
      </c>
      <c r="H12" s="68">
        <v>4</v>
      </c>
      <c r="I12" s="68">
        <v>5</v>
      </c>
      <c r="J12" s="68">
        <v>4</v>
      </c>
      <c r="K12" s="68">
        <v>4</v>
      </c>
      <c r="L12" s="68">
        <v>4</v>
      </c>
      <c r="M12" s="68">
        <v>3</v>
      </c>
      <c r="N12" s="68"/>
      <c r="O12" s="79"/>
    </row>
    <row r="13" spans="1:15" ht="12">
      <c r="A13" s="77">
        <v>10</v>
      </c>
      <c r="B13" s="66" t="s">
        <v>14</v>
      </c>
      <c r="C13" s="67" t="s">
        <v>79</v>
      </c>
      <c r="D13" s="68">
        <v>88</v>
      </c>
      <c r="E13" s="73"/>
      <c r="F13" s="68">
        <f t="shared" si="0"/>
        <v>-88</v>
      </c>
      <c r="G13" s="68">
        <v>3</v>
      </c>
      <c r="H13" s="68">
        <v>3</v>
      </c>
      <c r="I13" s="68">
        <v>3</v>
      </c>
      <c r="J13" s="68">
        <v>2</v>
      </c>
      <c r="K13" s="68">
        <v>3</v>
      </c>
      <c r="L13" s="68">
        <v>3</v>
      </c>
      <c r="M13" s="68">
        <v>2</v>
      </c>
      <c r="N13" s="68"/>
      <c r="O13" s="79"/>
    </row>
    <row r="14" spans="1:15" ht="12">
      <c r="A14" s="77">
        <v>11</v>
      </c>
      <c r="B14" s="66" t="s">
        <v>15</v>
      </c>
      <c r="C14" s="67" t="s">
        <v>84</v>
      </c>
      <c r="D14" s="68"/>
      <c r="E14" s="73"/>
      <c r="F14" s="68">
        <f t="shared" si="0"/>
        <v>0</v>
      </c>
      <c r="G14" s="68"/>
      <c r="H14" s="68"/>
      <c r="I14" s="68"/>
      <c r="J14" s="68">
        <v>3</v>
      </c>
      <c r="K14" s="68">
        <v>3</v>
      </c>
      <c r="L14" s="68">
        <v>3</v>
      </c>
      <c r="M14" s="68">
        <v>3</v>
      </c>
      <c r="N14" s="68"/>
      <c r="O14" s="79"/>
    </row>
    <row r="15" spans="1:15" ht="12">
      <c r="A15" s="77">
        <v>12</v>
      </c>
      <c r="B15" s="66" t="s">
        <v>16</v>
      </c>
      <c r="C15" s="67" t="s">
        <v>80</v>
      </c>
      <c r="D15" s="68">
        <v>88</v>
      </c>
      <c r="E15" s="73"/>
      <c r="F15" s="68">
        <f t="shared" si="0"/>
        <v>-88</v>
      </c>
      <c r="G15" s="68"/>
      <c r="H15" s="68"/>
      <c r="I15" s="68"/>
      <c r="J15" s="68">
        <v>3</v>
      </c>
      <c r="K15" s="68">
        <v>3</v>
      </c>
      <c r="L15" s="68">
        <v>4</v>
      </c>
      <c r="M15" s="68">
        <v>3</v>
      </c>
      <c r="N15" s="68"/>
      <c r="O15" s="79"/>
    </row>
    <row r="16" spans="1:15" ht="12">
      <c r="A16" s="77">
        <v>13</v>
      </c>
      <c r="B16" s="66" t="s">
        <v>17</v>
      </c>
      <c r="C16" s="67" t="s">
        <v>78</v>
      </c>
      <c r="D16" s="68">
        <v>56</v>
      </c>
      <c r="E16" s="73"/>
      <c r="F16" s="68">
        <f t="shared" si="0"/>
        <v>-56</v>
      </c>
      <c r="G16" s="68">
        <v>2</v>
      </c>
      <c r="H16" s="68">
        <v>2</v>
      </c>
      <c r="I16" s="68">
        <v>2</v>
      </c>
      <c r="J16" s="68">
        <v>2</v>
      </c>
      <c r="K16" s="68">
        <v>2</v>
      </c>
      <c r="L16" s="68">
        <v>2</v>
      </c>
      <c r="M16" s="68">
        <v>2</v>
      </c>
      <c r="N16" s="68"/>
      <c r="O16" s="79"/>
    </row>
    <row r="17" spans="1:15" ht="12">
      <c r="A17" s="77">
        <v>14</v>
      </c>
      <c r="B17" s="66" t="s">
        <v>18</v>
      </c>
      <c r="C17" s="67" t="s">
        <v>80</v>
      </c>
      <c r="D17" s="68">
        <v>63</v>
      </c>
      <c r="E17" s="73"/>
      <c r="F17" s="68">
        <f t="shared" si="0"/>
        <v>-63</v>
      </c>
      <c r="G17" s="68">
        <v>3</v>
      </c>
      <c r="H17" s="68">
        <v>3</v>
      </c>
      <c r="I17" s="68">
        <v>3</v>
      </c>
      <c r="J17" s="68">
        <v>3</v>
      </c>
      <c r="K17" s="68">
        <v>3</v>
      </c>
      <c r="L17" s="68">
        <v>3</v>
      </c>
      <c r="M17" s="68">
        <v>3</v>
      </c>
      <c r="N17" s="68"/>
      <c r="O17" s="79"/>
    </row>
    <row r="18" spans="1:15" ht="12">
      <c r="A18" s="77">
        <v>15</v>
      </c>
      <c r="B18" s="66" t="s">
        <v>19</v>
      </c>
      <c r="C18" s="67" t="s">
        <v>81</v>
      </c>
      <c r="D18" s="68">
        <v>83</v>
      </c>
      <c r="E18" s="73"/>
      <c r="F18" s="68">
        <f t="shared" si="0"/>
        <v>-83</v>
      </c>
      <c r="G18" s="68">
        <v>4</v>
      </c>
      <c r="H18" s="68">
        <v>4</v>
      </c>
      <c r="I18" s="68">
        <v>5</v>
      </c>
      <c r="J18" s="68">
        <v>4</v>
      </c>
      <c r="K18" s="68">
        <v>4</v>
      </c>
      <c r="L18" s="68">
        <v>4</v>
      </c>
      <c r="M18" s="68">
        <v>3</v>
      </c>
      <c r="N18" s="68"/>
      <c r="O18" s="79"/>
    </row>
    <row r="19" spans="1:15" ht="12">
      <c r="A19" s="77">
        <v>16</v>
      </c>
      <c r="B19" s="66" t="s">
        <v>20</v>
      </c>
      <c r="C19" s="67" t="s">
        <v>79</v>
      </c>
      <c r="D19" s="68">
        <v>25</v>
      </c>
      <c r="E19" s="73"/>
      <c r="F19" s="68">
        <f t="shared" si="0"/>
        <v>-25</v>
      </c>
      <c r="G19" s="68"/>
      <c r="H19" s="68"/>
      <c r="I19" s="68"/>
      <c r="J19" s="68">
        <v>3</v>
      </c>
      <c r="K19" s="68">
        <v>3</v>
      </c>
      <c r="L19" s="68">
        <v>3</v>
      </c>
      <c r="M19" s="68">
        <v>2</v>
      </c>
      <c r="N19" s="68"/>
      <c r="O19" s="79"/>
    </row>
    <row r="20" spans="1:15" ht="12">
      <c r="A20" s="77">
        <v>17</v>
      </c>
      <c r="B20" s="66" t="s">
        <v>21</v>
      </c>
      <c r="C20" s="67" t="s">
        <v>80</v>
      </c>
      <c r="D20" s="68">
        <v>88</v>
      </c>
      <c r="E20" s="73"/>
      <c r="F20" s="68">
        <f t="shared" si="0"/>
        <v>-88</v>
      </c>
      <c r="G20" s="68">
        <v>2</v>
      </c>
      <c r="H20" s="68">
        <v>2</v>
      </c>
      <c r="I20" s="68">
        <v>3</v>
      </c>
      <c r="J20" s="68">
        <v>2</v>
      </c>
      <c r="K20" s="68">
        <v>2</v>
      </c>
      <c r="L20" s="68">
        <v>3</v>
      </c>
      <c r="M20" s="68">
        <v>2</v>
      </c>
      <c r="N20" s="68"/>
      <c r="O20" s="79"/>
    </row>
    <row r="21" spans="1:15" ht="12">
      <c r="A21" s="77">
        <v>18</v>
      </c>
      <c r="B21" s="66" t="s">
        <v>22</v>
      </c>
      <c r="C21" s="67" t="s">
        <v>81</v>
      </c>
      <c r="D21" s="68">
        <v>67</v>
      </c>
      <c r="E21" s="73"/>
      <c r="F21" s="68">
        <f t="shared" si="0"/>
        <v>-67</v>
      </c>
      <c r="G21" s="68">
        <v>4</v>
      </c>
      <c r="H21" s="68">
        <v>3</v>
      </c>
      <c r="I21" s="68">
        <v>4</v>
      </c>
      <c r="J21" s="68">
        <v>3</v>
      </c>
      <c r="K21" s="68">
        <v>3</v>
      </c>
      <c r="L21" s="68">
        <v>4</v>
      </c>
      <c r="M21" s="68">
        <v>3</v>
      </c>
      <c r="N21" s="68"/>
      <c r="O21" s="79"/>
    </row>
    <row r="22" spans="1:15" ht="12">
      <c r="A22" s="77">
        <v>19</v>
      </c>
      <c r="B22" s="66" t="s">
        <v>23</v>
      </c>
      <c r="C22" s="86"/>
      <c r="D22" s="68"/>
      <c r="E22" s="73"/>
      <c r="F22" s="68">
        <f t="shared" si="0"/>
        <v>0</v>
      </c>
      <c r="G22" s="68">
        <v>2</v>
      </c>
      <c r="H22" s="68">
        <v>2</v>
      </c>
      <c r="I22" s="68">
        <v>2</v>
      </c>
      <c r="J22" s="68">
        <v>2</v>
      </c>
      <c r="K22" s="68">
        <v>3</v>
      </c>
      <c r="L22" s="68">
        <v>2</v>
      </c>
      <c r="M22" s="68">
        <v>3</v>
      </c>
      <c r="N22" s="68"/>
      <c r="O22" s="79"/>
    </row>
    <row r="23" spans="1:15" ht="12">
      <c r="A23" s="77">
        <v>20</v>
      </c>
      <c r="B23" s="66"/>
      <c r="C23" s="67"/>
      <c r="D23" s="68"/>
      <c r="E23" s="73"/>
      <c r="F23" s="68"/>
      <c r="G23" s="68"/>
      <c r="H23" s="68"/>
      <c r="I23" s="68"/>
      <c r="J23" s="68"/>
      <c r="K23" s="68"/>
      <c r="L23" s="68"/>
      <c r="M23" s="68"/>
      <c r="N23" s="68"/>
      <c r="O23" s="79"/>
    </row>
    <row r="24" spans="1:15" ht="12">
      <c r="A24" s="77">
        <v>21</v>
      </c>
      <c r="B24" s="66" t="s">
        <v>25</v>
      </c>
      <c r="C24" s="86" t="s">
        <v>80</v>
      </c>
      <c r="D24" s="68">
        <v>88</v>
      </c>
      <c r="E24" s="73"/>
      <c r="F24" s="68">
        <f t="shared" si="0"/>
        <v>-88</v>
      </c>
      <c r="G24" s="68">
        <v>4</v>
      </c>
      <c r="H24" s="68">
        <v>3</v>
      </c>
      <c r="I24" s="68">
        <v>4</v>
      </c>
      <c r="J24" s="68">
        <v>3</v>
      </c>
      <c r="K24" s="68">
        <v>3</v>
      </c>
      <c r="L24" s="68">
        <v>3</v>
      </c>
      <c r="M24" s="68">
        <v>3</v>
      </c>
      <c r="N24" s="68"/>
      <c r="O24" s="79"/>
    </row>
    <row r="25" spans="1:15" ht="12">
      <c r="A25" s="77">
        <v>22</v>
      </c>
      <c r="B25" s="70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9"/>
    </row>
    <row r="26" spans="1:15" ht="12">
      <c r="A26" s="77">
        <v>23</v>
      </c>
      <c r="B26" s="70"/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9"/>
    </row>
    <row r="27" spans="1:15" ht="12">
      <c r="A27" s="77">
        <v>24</v>
      </c>
      <c r="B27" s="70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9"/>
    </row>
    <row r="28" spans="1:15" ht="12">
      <c r="A28" s="77">
        <v>25</v>
      </c>
      <c r="B28" s="70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79"/>
    </row>
    <row r="29" spans="1:15" ht="12">
      <c r="A29" s="77">
        <v>26</v>
      </c>
      <c r="B29" s="70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79"/>
    </row>
    <row r="30" spans="1:15" ht="12">
      <c r="A30" s="77">
        <v>27</v>
      </c>
      <c r="B30" s="7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9"/>
    </row>
    <row r="31" spans="1:15" ht="12">
      <c r="A31" s="77">
        <v>28</v>
      </c>
      <c r="B31" s="70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79"/>
    </row>
    <row r="32" spans="1:15" ht="12">
      <c r="A32" s="77">
        <v>29</v>
      </c>
      <c r="B32" s="70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79"/>
    </row>
    <row r="33" spans="1:15" ht="12">
      <c r="A33" s="81">
        <v>30</v>
      </c>
      <c r="B33" s="82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80"/>
    </row>
    <row r="34" spans="1:15" ht="15.5" customHeight="1">
      <c r="A34" s="54" t="s">
        <v>39</v>
      </c>
      <c r="B34" s="54">
        <v>19</v>
      </c>
      <c r="C34" s="58" t="s">
        <v>1</v>
      </c>
      <c r="D34" s="83"/>
      <c r="E34" s="84"/>
      <c r="F34" s="85"/>
      <c r="G34" s="56">
        <f t="shared" ref="G34:I34" si="1">COUNTIF(G4:G33,"3") + COUNTIF(G4:G33,"4") + COUNTIF(G4:G33,"5")</f>
        <v>11</v>
      </c>
      <c r="H34" s="56">
        <f t="shared" si="1"/>
        <v>11</v>
      </c>
      <c r="I34" s="56">
        <f t="shared" si="1"/>
        <v>12</v>
      </c>
      <c r="J34" s="56">
        <f t="shared" ref="J34:L34" si="2">COUNTIF(J4:J33,"3") + COUNTIF(J4:J33,"4") + COUNTIF(J4:J33,"5")</f>
        <v>13</v>
      </c>
      <c r="K34" s="56">
        <f t="shared" si="2"/>
        <v>17</v>
      </c>
      <c r="L34" s="56">
        <f t="shared" si="2"/>
        <v>17</v>
      </c>
      <c r="M34" s="56">
        <f>COUNTIF(M4:M33,"3") + COUNTIF(M4:M33,"4") + COUNTIF(M4:M33,"5")</f>
        <v>15</v>
      </c>
      <c r="N34" s="56">
        <f>COUNTIF(N4:N33,"3") + COUNTIF(N4:N33,"4") + COUNTIF(N4:N33,"5")</f>
        <v>0</v>
      </c>
      <c r="O34" s="56"/>
    </row>
    <row r="35" spans="1:15" ht="15" customHeight="1">
      <c r="A35" s="60"/>
      <c r="B35" s="60"/>
      <c r="C35" s="58" t="s">
        <v>2</v>
      </c>
      <c r="D35" s="55"/>
      <c r="E35" s="55"/>
      <c r="F35" s="55"/>
      <c r="G35" s="56">
        <f t="shared" ref="G35:I35" si="3">(G34/$B$34)*100</f>
        <v>57.894736842105267</v>
      </c>
      <c r="H35" s="56">
        <f t="shared" si="3"/>
        <v>57.894736842105267</v>
      </c>
      <c r="I35" s="56">
        <f t="shared" si="3"/>
        <v>63.157894736842103</v>
      </c>
      <c r="J35" s="56">
        <f>(J34/$B$34)*100</f>
        <v>68.421052631578945</v>
      </c>
      <c r="K35" s="56">
        <f t="shared" ref="K35" si="4">(K34/$B$34)*100</f>
        <v>89.473684210526315</v>
      </c>
      <c r="L35" s="56">
        <f>(L34/$B$34)*100</f>
        <v>89.473684210526315</v>
      </c>
      <c r="M35" s="56">
        <f>(M34/$B$34)*100</f>
        <v>78.94736842105263</v>
      </c>
      <c r="N35" s="56">
        <f>(N34/$B$34)*100</f>
        <v>0</v>
      </c>
      <c r="O35" s="56"/>
    </row>
    <row r="36" spans="1:15" ht="14.5" customHeight="1">
      <c r="A36" s="64"/>
      <c r="B36" s="60"/>
      <c r="C36" s="59" t="s">
        <v>3</v>
      </c>
      <c r="D36" s="55"/>
      <c r="E36" s="55"/>
      <c r="F36" s="55"/>
      <c r="G36" s="57">
        <f t="shared" ref="G36:I36" si="5">COUNTIF(G4:G33,"1") + COUNTIF(G4:G33,"2")</f>
        <v>6</v>
      </c>
      <c r="H36" s="57">
        <f t="shared" si="5"/>
        <v>6</v>
      </c>
      <c r="I36" s="57">
        <f t="shared" si="5"/>
        <v>5</v>
      </c>
      <c r="J36" s="57">
        <f t="shared" ref="J36:L36" si="6">COUNTIF(J4:J33,"1") + COUNTIF(J4:J33,"2")</f>
        <v>7</v>
      </c>
      <c r="K36" s="57">
        <f t="shared" si="6"/>
        <v>3</v>
      </c>
      <c r="L36" s="57">
        <f t="shared" si="6"/>
        <v>3</v>
      </c>
      <c r="M36" s="65">
        <f>COUNTIF(M4:M33,"1") + COUNTIF(M4:M33,"2")</f>
        <v>5</v>
      </c>
      <c r="N36" s="65">
        <f>COUNTIF(N4:N33,"1") + COUNTIF(N4:N33,"2")</f>
        <v>0</v>
      </c>
      <c r="O36" s="65"/>
    </row>
    <row r="37" spans="1:15" ht="14.5" customHeight="1">
      <c r="A37" s="60"/>
      <c r="B37" s="60"/>
      <c r="C37" s="59" t="s">
        <v>4</v>
      </c>
      <c r="D37" s="55"/>
      <c r="E37" s="55"/>
      <c r="F37" s="55"/>
      <c r="G37" s="57">
        <f t="shared" ref="G37:I37" si="7">(G36/$B$34)*100</f>
        <v>31.578947368421051</v>
      </c>
      <c r="H37" s="57">
        <f t="shared" si="7"/>
        <v>31.578947368421051</v>
      </c>
      <c r="I37" s="57">
        <f t="shared" si="7"/>
        <v>26.315789473684209</v>
      </c>
      <c r="J37" s="57">
        <f t="shared" ref="J37:L37" si="8">(J36/$B$34)*100</f>
        <v>36.84210526315789</v>
      </c>
      <c r="K37" s="57">
        <f t="shared" si="8"/>
        <v>15.789473684210526</v>
      </c>
      <c r="L37" s="57">
        <f t="shared" si="8"/>
        <v>15.789473684210526</v>
      </c>
      <c r="M37" s="65">
        <f>(M36/$B$34)*100</f>
        <v>26.315789473684209</v>
      </c>
      <c r="N37" s="65">
        <f>(N36/$B$34)*100</f>
        <v>0</v>
      </c>
      <c r="O37" s="65"/>
    </row>
    <row r="38" spans="1:15" ht="23.5">
      <c r="A38" s="88" t="s">
        <v>159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1:15" ht="10.5" customHeight="1">
      <c r="A39" s="89" t="s">
        <v>26</v>
      </c>
      <c r="B39" s="89" t="s">
        <v>27</v>
      </c>
      <c r="C39" s="89" t="s">
        <v>0</v>
      </c>
      <c r="D39" s="90" t="s">
        <v>33</v>
      </c>
      <c r="E39" s="90"/>
      <c r="F39" s="90"/>
      <c r="G39" s="90" t="s">
        <v>82</v>
      </c>
      <c r="H39" s="90"/>
      <c r="I39" s="90"/>
      <c r="J39" s="90" t="s">
        <v>37</v>
      </c>
      <c r="K39" s="90"/>
      <c r="L39" s="90"/>
      <c r="M39" s="90" t="s">
        <v>38</v>
      </c>
      <c r="N39" s="90"/>
      <c r="O39" s="90"/>
    </row>
    <row r="40" spans="1:15" ht="40" customHeight="1">
      <c r="A40" s="89"/>
      <c r="B40" s="89"/>
      <c r="C40" s="89"/>
      <c r="D40" s="52" t="s">
        <v>34</v>
      </c>
      <c r="E40" s="52" t="s">
        <v>35</v>
      </c>
      <c r="F40" s="52" t="s">
        <v>36</v>
      </c>
      <c r="G40" s="53" t="s">
        <v>30</v>
      </c>
      <c r="H40" s="53" t="s">
        <v>31</v>
      </c>
      <c r="I40" s="53" t="s">
        <v>32</v>
      </c>
      <c r="J40" s="53" t="s">
        <v>30</v>
      </c>
      <c r="K40" s="53" t="s">
        <v>31</v>
      </c>
      <c r="L40" s="53" t="s">
        <v>32</v>
      </c>
      <c r="M40" s="53" t="s">
        <v>30</v>
      </c>
      <c r="N40" s="53" t="s">
        <v>31</v>
      </c>
      <c r="O40" s="53" t="s">
        <v>32</v>
      </c>
    </row>
    <row r="41" spans="1:15" ht="12">
      <c r="A41" s="76">
        <v>1</v>
      </c>
      <c r="B41" s="71" t="s">
        <v>5</v>
      </c>
      <c r="C41" s="67" t="s">
        <v>166</v>
      </c>
      <c r="D41" s="73">
        <v>22</v>
      </c>
      <c r="E41" s="73"/>
      <c r="F41" s="73">
        <f>E41-D41</f>
        <v>-22</v>
      </c>
      <c r="G41" s="73">
        <v>3</v>
      </c>
      <c r="H41" s="73">
        <v>3</v>
      </c>
      <c r="I41" s="73">
        <v>3</v>
      </c>
      <c r="J41" s="73">
        <v>3</v>
      </c>
      <c r="K41" s="73">
        <v>3</v>
      </c>
      <c r="L41" s="73">
        <v>3</v>
      </c>
      <c r="M41" s="73">
        <v>3</v>
      </c>
      <c r="N41" s="73">
        <v>3</v>
      </c>
      <c r="O41" s="78"/>
    </row>
    <row r="42" spans="1:15" ht="12">
      <c r="A42" s="77">
        <v>2</v>
      </c>
      <c r="B42" s="66" t="s">
        <v>6</v>
      </c>
      <c r="C42" s="67" t="s">
        <v>163</v>
      </c>
      <c r="D42" s="68">
        <v>29</v>
      </c>
      <c r="E42" s="73"/>
      <c r="F42" s="68">
        <f t="shared" ref="F42:F61" si="9">E42-D42</f>
        <v>-29</v>
      </c>
      <c r="G42" s="68">
        <v>3</v>
      </c>
      <c r="H42" s="68">
        <v>3</v>
      </c>
      <c r="I42" s="68">
        <v>3</v>
      </c>
      <c r="J42" s="68">
        <v>3</v>
      </c>
      <c r="K42" s="68">
        <v>4</v>
      </c>
      <c r="L42" s="68">
        <v>4</v>
      </c>
      <c r="M42" s="68">
        <v>3</v>
      </c>
      <c r="N42" s="68">
        <v>3</v>
      </c>
      <c r="O42" s="79"/>
    </row>
    <row r="43" spans="1:15" ht="12">
      <c r="A43" s="77">
        <v>3</v>
      </c>
      <c r="B43" s="66" t="s">
        <v>7</v>
      </c>
      <c r="C43" s="67" t="s">
        <v>164</v>
      </c>
      <c r="D43" s="68">
        <v>69</v>
      </c>
      <c r="E43" s="73"/>
      <c r="F43" s="68">
        <f t="shared" si="9"/>
        <v>-69</v>
      </c>
      <c r="G43" s="68">
        <v>2</v>
      </c>
      <c r="H43" s="68">
        <v>2</v>
      </c>
      <c r="I43" s="68">
        <v>2</v>
      </c>
      <c r="J43" s="68">
        <v>2</v>
      </c>
      <c r="K43" s="68">
        <v>3</v>
      </c>
      <c r="L43" s="68">
        <v>3</v>
      </c>
      <c r="M43" s="68">
        <v>3</v>
      </c>
      <c r="N43" s="68">
        <v>3</v>
      </c>
      <c r="O43" s="79"/>
    </row>
    <row r="44" spans="1:15" ht="12">
      <c r="A44" s="77">
        <v>4</v>
      </c>
      <c r="B44" s="66" t="s">
        <v>8</v>
      </c>
      <c r="C44" s="67" t="s">
        <v>166</v>
      </c>
      <c r="D44" s="68">
        <v>11</v>
      </c>
      <c r="E44" s="73"/>
      <c r="F44" s="68">
        <f t="shared" si="9"/>
        <v>-11</v>
      </c>
      <c r="G44" s="68">
        <v>2</v>
      </c>
      <c r="H44" s="68">
        <v>2</v>
      </c>
      <c r="I44" s="68">
        <v>2</v>
      </c>
      <c r="J44" s="68">
        <v>2</v>
      </c>
      <c r="K44" s="68">
        <v>2</v>
      </c>
      <c r="L44" s="68">
        <v>2</v>
      </c>
      <c r="M44" s="68">
        <v>2</v>
      </c>
      <c r="N44" s="68">
        <v>2</v>
      </c>
      <c r="O44" s="79"/>
    </row>
    <row r="45" spans="1:15" ht="12">
      <c r="A45" s="77">
        <v>5</v>
      </c>
      <c r="B45" s="66" t="s">
        <v>9</v>
      </c>
      <c r="C45" s="67" t="s">
        <v>165</v>
      </c>
      <c r="D45" s="68">
        <v>33</v>
      </c>
      <c r="E45" s="73"/>
      <c r="F45" s="68">
        <f t="shared" si="9"/>
        <v>-33</v>
      </c>
      <c r="G45" s="68">
        <v>4</v>
      </c>
      <c r="H45" s="68">
        <v>4</v>
      </c>
      <c r="I45" s="68">
        <v>4</v>
      </c>
      <c r="J45" s="68">
        <v>4</v>
      </c>
      <c r="K45" s="68">
        <v>4</v>
      </c>
      <c r="L45" s="68">
        <v>5</v>
      </c>
      <c r="M45" s="68">
        <v>4</v>
      </c>
      <c r="N45" s="68">
        <v>5</v>
      </c>
      <c r="O45" s="79"/>
    </row>
    <row r="46" spans="1:15" ht="12">
      <c r="A46" s="77">
        <v>6</v>
      </c>
      <c r="B46" s="66" t="s">
        <v>10</v>
      </c>
      <c r="C46" s="67" t="s">
        <v>164</v>
      </c>
      <c r="D46" s="68">
        <v>62</v>
      </c>
      <c r="E46" s="73"/>
      <c r="F46" s="68">
        <f t="shared" si="9"/>
        <v>-62</v>
      </c>
      <c r="G46" s="68">
        <v>3</v>
      </c>
      <c r="H46" s="68">
        <v>3</v>
      </c>
      <c r="I46" s="68">
        <v>3</v>
      </c>
      <c r="J46" s="68">
        <v>4</v>
      </c>
      <c r="K46" s="68">
        <v>5</v>
      </c>
      <c r="L46" s="68">
        <v>5</v>
      </c>
      <c r="M46" s="68">
        <v>4</v>
      </c>
      <c r="N46" s="68">
        <v>4</v>
      </c>
      <c r="O46" s="79"/>
    </row>
    <row r="47" spans="1:15" ht="12">
      <c r="A47" s="77">
        <v>7</v>
      </c>
      <c r="B47" s="66" t="s">
        <v>11</v>
      </c>
      <c r="C47" s="67" t="s">
        <v>163</v>
      </c>
      <c r="D47" s="68">
        <v>71</v>
      </c>
      <c r="E47" s="73"/>
      <c r="F47" s="68">
        <f t="shared" si="9"/>
        <v>-71</v>
      </c>
      <c r="G47" s="68">
        <v>3</v>
      </c>
      <c r="H47" s="68">
        <v>3</v>
      </c>
      <c r="I47" s="68">
        <v>3</v>
      </c>
      <c r="J47" s="68">
        <v>3</v>
      </c>
      <c r="K47" s="68">
        <v>3</v>
      </c>
      <c r="L47" s="68">
        <v>3</v>
      </c>
      <c r="M47" s="68">
        <v>3</v>
      </c>
      <c r="N47" s="68">
        <v>3</v>
      </c>
      <c r="O47" s="79"/>
    </row>
    <row r="48" spans="1:15" ht="12">
      <c r="A48" s="77">
        <v>8</v>
      </c>
      <c r="B48" s="66" t="s">
        <v>12</v>
      </c>
      <c r="C48" s="67" t="s">
        <v>165</v>
      </c>
      <c r="D48" s="68">
        <v>67</v>
      </c>
      <c r="E48" s="73"/>
      <c r="F48" s="68">
        <f t="shared" si="9"/>
        <v>-67</v>
      </c>
      <c r="G48" s="68">
        <v>2</v>
      </c>
      <c r="H48" s="68">
        <v>2</v>
      </c>
      <c r="I48" s="68">
        <v>2</v>
      </c>
      <c r="J48" s="68">
        <v>2</v>
      </c>
      <c r="K48" s="68">
        <v>3</v>
      </c>
      <c r="L48" s="68">
        <v>3</v>
      </c>
      <c r="M48" s="68">
        <v>3</v>
      </c>
      <c r="N48" s="68">
        <v>3</v>
      </c>
      <c r="O48" s="79"/>
    </row>
    <row r="49" spans="1:15" ht="12">
      <c r="A49" s="77">
        <v>9</v>
      </c>
      <c r="B49" s="66" t="s">
        <v>13</v>
      </c>
      <c r="C49" s="67" t="s">
        <v>164</v>
      </c>
      <c r="D49" s="68">
        <v>62</v>
      </c>
      <c r="E49" s="73"/>
      <c r="F49" s="68">
        <f t="shared" si="9"/>
        <v>-62</v>
      </c>
      <c r="G49" s="68">
        <v>4</v>
      </c>
      <c r="H49" s="68">
        <v>4</v>
      </c>
      <c r="I49" s="68">
        <v>5</v>
      </c>
      <c r="J49" s="68">
        <v>4</v>
      </c>
      <c r="K49" s="68">
        <v>4</v>
      </c>
      <c r="L49" s="68">
        <v>4</v>
      </c>
      <c r="M49" s="68">
        <v>3</v>
      </c>
      <c r="N49" s="68">
        <v>3</v>
      </c>
      <c r="O49" s="79"/>
    </row>
    <row r="50" spans="1:15" ht="12">
      <c r="A50" s="77">
        <v>10</v>
      </c>
      <c r="B50" s="66" t="s">
        <v>14</v>
      </c>
      <c r="C50" s="67" t="s">
        <v>166</v>
      </c>
      <c r="D50" s="68">
        <v>44</v>
      </c>
      <c r="E50" s="73"/>
      <c r="F50" s="68">
        <f t="shared" si="9"/>
        <v>-44</v>
      </c>
      <c r="G50" s="68">
        <v>3</v>
      </c>
      <c r="H50" s="68">
        <v>3</v>
      </c>
      <c r="I50" s="68">
        <v>3</v>
      </c>
      <c r="J50" s="68">
        <v>2</v>
      </c>
      <c r="K50" s="68">
        <v>3</v>
      </c>
      <c r="L50" s="68">
        <v>3</v>
      </c>
      <c r="M50" s="68">
        <v>2</v>
      </c>
      <c r="N50" s="68">
        <v>2</v>
      </c>
      <c r="O50" s="79"/>
    </row>
    <row r="51" spans="1:15" ht="12">
      <c r="A51" s="77">
        <v>11</v>
      </c>
      <c r="B51" s="66" t="s">
        <v>15</v>
      </c>
      <c r="C51" s="67" t="s">
        <v>84</v>
      </c>
      <c r="D51" s="68"/>
      <c r="E51" s="73"/>
      <c r="F51" s="68">
        <f t="shared" si="9"/>
        <v>0</v>
      </c>
      <c r="G51" s="68"/>
      <c r="H51" s="68"/>
      <c r="I51" s="68"/>
      <c r="J51" s="68">
        <v>3</v>
      </c>
      <c r="K51" s="68">
        <v>3</v>
      </c>
      <c r="L51" s="68">
        <v>3</v>
      </c>
      <c r="M51" s="68">
        <v>3</v>
      </c>
      <c r="N51" s="68"/>
      <c r="O51" s="79"/>
    </row>
    <row r="52" spans="1:15" ht="12">
      <c r="A52" s="77">
        <v>12</v>
      </c>
      <c r="B52" s="66" t="s">
        <v>16</v>
      </c>
      <c r="C52" s="67" t="s">
        <v>163</v>
      </c>
      <c r="D52" s="68">
        <v>71</v>
      </c>
      <c r="E52" s="73"/>
      <c r="F52" s="68">
        <f t="shared" si="9"/>
        <v>-71</v>
      </c>
      <c r="G52" s="68"/>
      <c r="H52" s="68"/>
      <c r="I52" s="68"/>
      <c r="J52" s="68">
        <v>3</v>
      </c>
      <c r="K52" s="68">
        <v>3</v>
      </c>
      <c r="L52" s="68">
        <v>4</v>
      </c>
      <c r="M52" s="68">
        <v>3</v>
      </c>
      <c r="N52" s="68">
        <v>2</v>
      </c>
      <c r="O52" s="79"/>
    </row>
    <row r="53" spans="1:15" ht="12">
      <c r="A53" s="77">
        <v>13</v>
      </c>
      <c r="B53" s="66" t="s">
        <v>17</v>
      </c>
      <c r="C53" s="67" t="s">
        <v>164</v>
      </c>
      <c r="D53" s="68">
        <v>69</v>
      </c>
      <c r="E53" s="73"/>
      <c r="F53" s="68">
        <f t="shared" si="9"/>
        <v>-69</v>
      </c>
      <c r="G53" s="68">
        <v>2</v>
      </c>
      <c r="H53" s="68">
        <v>2</v>
      </c>
      <c r="I53" s="68">
        <v>2</v>
      </c>
      <c r="J53" s="68">
        <v>2</v>
      </c>
      <c r="K53" s="68">
        <v>2</v>
      </c>
      <c r="L53" s="68">
        <v>2</v>
      </c>
      <c r="M53" s="68">
        <v>2</v>
      </c>
      <c r="N53" s="68">
        <v>2</v>
      </c>
      <c r="O53" s="79"/>
    </row>
    <row r="54" spans="1:15" ht="12">
      <c r="A54" s="77">
        <v>14</v>
      </c>
      <c r="B54" s="66" t="s">
        <v>18</v>
      </c>
      <c r="C54" s="67" t="s">
        <v>163</v>
      </c>
      <c r="D54" s="68">
        <v>86</v>
      </c>
      <c r="E54" s="73"/>
      <c r="F54" s="68">
        <f t="shared" si="9"/>
        <v>-86</v>
      </c>
      <c r="G54" s="68">
        <v>3</v>
      </c>
      <c r="H54" s="68">
        <v>3</v>
      </c>
      <c r="I54" s="68">
        <v>3</v>
      </c>
      <c r="J54" s="68">
        <v>3</v>
      </c>
      <c r="K54" s="68">
        <v>3</v>
      </c>
      <c r="L54" s="68">
        <v>3</v>
      </c>
      <c r="M54" s="68">
        <v>3</v>
      </c>
      <c r="N54" s="68">
        <v>3</v>
      </c>
      <c r="O54" s="79"/>
    </row>
    <row r="55" spans="1:15" ht="12">
      <c r="A55" s="77">
        <v>15</v>
      </c>
      <c r="B55" s="66" t="s">
        <v>19</v>
      </c>
      <c r="C55" s="67" t="s">
        <v>165</v>
      </c>
      <c r="D55" s="68">
        <v>67</v>
      </c>
      <c r="E55" s="73"/>
      <c r="F55" s="68">
        <f t="shared" si="9"/>
        <v>-67</v>
      </c>
      <c r="G55" s="68">
        <v>4</v>
      </c>
      <c r="H55" s="68">
        <v>4</v>
      </c>
      <c r="I55" s="68">
        <v>5</v>
      </c>
      <c r="J55" s="68">
        <v>4</v>
      </c>
      <c r="K55" s="68">
        <v>4</v>
      </c>
      <c r="L55" s="68">
        <v>4</v>
      </c>
      <c r="M55" s="68">
        <v>3</v>
      </c>
      <c r="N55" s="68">
        <v>3</v>
      </c>
      <c r="O55" s="79"/>
    </row>
    <row r="56" spans="1:15" ht="12">
      <c r="A56" s="77">
        <v>16</v>
      </c>
      <c r="B56" s="66" t="s">
        <v>20</v>
      </c>
      <c r="C56" s="67" t="s">
        <v>166</v>
      </c>
      <c r="D56" s="68">
        <v>56</v>
      </c>
      <c r="E56" s="73"/>
      <c r="F56" s="68">
        <f t="shared" si="9"/>
        <v>-56</v>
      </c>
      <c r="G56" s="68"/>
      <c r="H56" s="68"/>
      <c r="I56" s="68"/>
      <c r="J56" s="68">
        <v>3</v>
      </c>
      <c r="K56" s="68">
        <v>3</v>
      </c>
      <c r="L56" s="68">
        <v>3</v>
      </c>
      <c r="M56" s="68">
        <v>2</v>
      </c>
      <c r="N56" s="68">
        <v>2</v>
      </c>
      <c r="O56" s="79"/>
    </row>
    <row r="57" spans="1:15" ht="12">
      <c r="A57" s="77">
        <v>17</v>
      </c>
      <c r="B57" s="66" t="s">
        <v>21</v>
      </c>
      <c r="C57" s="67" t="s">
        <v>163</v>
      </c>
      <c r="D57" s="68">
        <v>14</v>
      </c>
      <c r="E57" s="73"/>
      <c r="F57" s="68">
        <f t="shared" si="9"/>
        <v>-14</v>
      </c>
      <c r="G57" s="68">
        <v>2</v>
      </c>
      <c r="H57" s="68">
        <v>2</v>
      </c>
      <c r="I57" s="68">
        <v>3</v>
      </c>
      <c r="J57" s="68">
        <v>2</v>
      </c>
      <c r="K57" s="68">
        <v>2</v>
      </c>
      <c r="L57" s="68">
        <v>3</v>
      </c>
      <c r="M57" s="68">
        <v>2</v>
      </c>
      <c r="N57" s="68">
        <v>2</v>
      </c>
      <c r="O57" s="79"/>
    </row>
    <row r="58" spans="1:15" ht="12">
      <c r="A58" s="77">
        <v>18</v>
      </c>
      <c r="B58" s="66" t="s">
        <v>22</v>
      </c>
      <c r="C58" s="67" t="s">
        <v>165</v>
      </c>
      <c r="D58" s="68">
        <v>75</v>
      </c>
      <c r="E58" s="73"/>
      <c r="F58" s="68">
        <f t="shared" si="9"/>
        <v>-75</v>
      </c>
      <c r="G58" s="68">
        <v>4</v>
      </c>
      <c r="H58" s="68">
        <v>3</v>
      </c>
      <c r="I58" s="68">
        <v>4</v>
      </c>
      <c r="J58" s="68">
        <v>3</v>
      </c>
      <c r="K58" s="68">
        <v>3</v>
      </c>
      <c r="L58" s="68">
        <v>4</v>
      </c>
      <c r="M58" s="68">
        <v>3</v>
      </c>
      <c r="N58" s="68">
        <v>4</v>
      </c>
      <c r="O58" s="79"/>
    </row>
    <row r="59" spans="1:15" ht="12">
      <c r="A59" s="77">
        <v>19</v>
      </c>
      <c r="B59" s="66" t="s">
        <v>23</v>
      </c>
      <c r="C59" s="67"/>
      <c r="D59" s="68"/>
      <c r="E59" s="73"/>
      <c r="F59" s="68">
        <f t="shared" si="9"/>
        <v>0</v>
      </c>
      <c r="G59" s="68">
        <v>2</v>
      </c>
      <c r="H59" s="68">
        <v>2</v>
      </c>
      <c r="I59" s="68">
        <v>2</v>
      </c>
      <c r="J59" s="68">
        <v>2</v>
      </c>
      <c r="K59" s="68">
        <v>3</v>
      </c>
      <c r="L59" s="68">
        <v>2</v>
      </c>
      <c r="M59" s="68">
        <v>3</v>
      </c>
      <c r="N59" s="68">
        <v>3</v>
      </c>
      <c r="O59" s="79"/>
    </row>
    <row r="60" spans="1:15" ht="12">
      <c r="A60" s="77">
        <v>20</v>
      </c>
      <c r="B60" s="66" t="s">
        <v>24</v>
      </c>
      <c r="C60" s="67"/>
      <c r="D60" s="68"/>
      <c r="E60" s="73"/>
      <c r="F60" s="68">
        <f t="shared" si="9"/>
        <v>0</v>
      </c>
      <c r="G60" s="68"/>
      <c r="H60" s="68"/>
      <c r="I60" s="68"/>
      <c r="J60" s="68"/>
      <c r="K60" s="68"/>
      <c r="L60" s="68"/>
      <c r="M60" s="68"/>
      <c r="N60" s="68"/>
      <c r="O60" s="79"/>
    </row>
    <row r="61" spans="1:15" ht="12">
      <c r="A61" s="77">
        <v>21</v>
      </c>
      <c r="B61" s="66" t="s">
        <v>25</v>
      </c>
      <c r="C61" s="67" t="s">
        <v>163</v>
      </c>
      <c r="D61" s="68">
        <v>86</v>
      </c>
      <c r="E61" s="73"/>
      <c r="F61" s="68">
        <f t="shared" si="9"/>
        <v>-86</v>
      </c>
      <c r="G61" s="68">
        <v>4</v>
      </c>
      <c r="H61" s="68">
        <v>3</v>
      </c>
      <c r="I61" s="68">
        <v>4</v>
      </c>
      <c r="J61" s="68">
        <v>3</v>
      </c>
      <c r="K61" s="68">
        <v>3</v>
      </c>
      <c r="L61" s="68">
        <v>3</v>
      </c>
      <c r="M61" s="68">
        <v>3</v>
      </c>
      <c r="N61" s="68">
        <v>3</v>
      </c>
      <c r="O61" s="79"/>
    </row>
    <row r="62" spans="1:15" ht="12">
      <c r="A62" s="77">
        <v>22</v>
      </c>
      <c r="B62" s="70"/>
      <c r="C62" s="6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79"/>
    </row>
    <row r="63" spans="1:15" ht="12">
      <c r="A63" s="77">
        <v>23</v>
      </c>
      <c r="B63" s="70"/>
      <c r="C63" s="6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79"/>
    </row>
    <row r="64" spans="1:15" ht="12">
      <c r="A64" s="77">
        <v>24</v>
      </c>
      <c r="B64" s="70"/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79"/>
    </row>
    <row r="65" spans="1:15" ht="12">
      <c r="A65" s="77">
        <v>25</v>
      </c>
      <c r="B65" s="70"/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79"/>
    </row>
    <row r="66" spans="1:15" ht="12">
      <c r="A66" s="77">
        <v>26</v>
      </c>
      <c r="B66" s="70"/>
      <c r="C66" s="6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79"/>
    </row>
    <row r="67" spans="1:15" ht="12">
      <c r="A67" s="77">
        <v>27</v>
      </c>
      <c r="B67" s="70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79"/>
    </row>
    <row r="68" spans="1:15" ht="12">
      <c r="A68" s="77">
        <v>28</v>
      </c>
      <c r="B68" s="70"/>
      <c r="C68" s="6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79"/>
    </row>
    <row r="69" spans="1:15" ht="12">
      <c r="A69" s="77">
        <v>29</v>
      </c>
      <c r="B69" s="70"/>
      <c r="C69" s="6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79"/>
    </row>
    <row r="70" spans="1:15" ht="12">
      <c r="A70" s="81">
        <v>30</v>
      </c>
      <c r="B70" s="82"/>
      <c r="C70" s="74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80"/>
    </row>
    <row r="71" spans="1:15" ht="12">
      <c r="A71" s="54" t="s">
        <v>39</v>
      </c>
      <c r="B71" s="54">
        <f>COUNTIF(B41:B70,"*")</f>
        <v>21</v>
      </c>
      <c r="C71" s="58" t="s">
        <v>1</v>
      </c>
      <c r="D71" s="83"/>
      <c r="E71" s="84"/>
      <c r="F71" s="85"/>
      <c r="G71" s="56"/>
      <c r="H71" s="56"/>
      <c r="I71" s="56"/>
      <c r="J71" s="56">
        <f t="shared" ref="J71" si="10">COUNTIF(J41:J70,"3") + COUNTIF(J41:J70,"4") + COUNTIF(J41:J70,"5")</f>
        <v>13</v>
      </c>
      <c r="K71" s="56">
        <f t="shared" ref="K71" si="11">COUNTIF(K41:K70,"3") + COUNTIF(K41:K70,"4") + COUNTIF(K41:K70,"5")</f>
        <v>17</v>
      </c>
      <c r="L71" s="56">
        <f t="shared" ref="L71" si="12">COUNTIF(L41:L70,"3") + COUNTIF(L41:L70,"4") + COUNTIF(L41:L70,"5")</f>
        <v>17</v>
      </c>
      <c r="M71" s="56">
        <f>COUNTIF(M41:M70,"3") + COUNTIF(M41:M70,"4") + COUNTIF(M41:M70,"5")</f>
        <v>15</v>
      </c>
      <c r="N71" s="56">
        <f>COUNTIF(N41:N70,"3") + COUNTIF(N41:N70,"4") + COUNTIF(N41:N70,"5")</f>
        <v>13</v>
      </c>
      <c r="O71" s="56"/>
    </row>
    <row r="72" spans="1:15" ht="12">
      <c r="A72" s="60"/>
      <c r="B72" s="60"/>
      <c r="C72" s="58" t="s">
        <v>2</v>
      </c>
      <c r="D72" s="55"/>
      <c r="E72" s="55"/>
      <c r="F72" s="55"/>
      <c r="G72" s="56"/>
      <c r="H72" s="56"/>
      <c r="I72" s="56"/>
      <c r="J72" s="56">
        <f t="shared" ref="J72" si="13">(J71/$B$34)*100</f>
        <v>68.421052631578945</v>
      </c>
      <c r="K72" s="56">
        <f t="shared" ref="K72" si="14">(K71/$B$34)*100</f>
        <v>89.473684210526315</v>
      </c>
      <c r="L72" s="56">
        <f t="shared" ref="L72" si="15">(L71/$B$34)*100</f>
        <v>89.473684210526315</v>
      </c>
      <c r="M72" s="56">
        <f>(M71/$B$34)*100</f>
        <v>78.94736842105263</v>
      </c>
      <c r="N72" s="56">
        <f>(N71/$B$34)*100</f>
        <v>68.421052631578945</v>
      </c>
      <c r="O72" s="56"/>
    </row>
    <row r="73" spans="1:15" ht="12">
      <c r="A73" s="64"/>
      <c r="B73" s="60"/>
      <c r="C73" s="59" t="s">
        <v>3</v>
      </c>
      <c r="D73" s="55"/>
      <c r="E73" s="55"/>
      <c r="F73" s="55"/>
      <c r="G73" s="57"/>
      <c r="H73" s="57"/>
      <c r="I73" s="57"/>
      <c r="J73" s="57">
        <f t="shared" ref="J73:L73" si="16">COUNTIF(J41:J70,"1") + COUNTIF(J41:J70,"2")</f>
        <v>7</v>
      </c>
      <c r="K73" s="57">
        <f t="shared" si="16"/>
        <v>3</v>
      </c>
      <c r="L73" s="57">
        <f t="shared" si="16"/>
        <v>3</v>
      </c>
      <c r="M73" s="65">
        <f>COUNTIF(M41:M70,"1") + COUNTIF(M41:M70,"2")</f>
        <v>5</v>
      </c>
      <c r="N73" s="65">
        <f>COUNTIF(N41:N70,"1") + COUNTIF(N41:N70,"2")</f>
        <v>6</v>
      </c>
      <c r="O73" s="65"/>
    </row>
    <row r="74" spans="1:15" ht="12">
      <c r="A74" s="60"/>
      <c r="B74" s="60"/>
      <c r="C74" s="59" t="s">
        <v>4</v>
      </c>
      <c r="D74" s="55"/>
      <c r="E74" s="55"/>
      <c r="F74" s="55"/>
      <c r="G74" s="57"/>
      <c r="H74" s="57"/>
      <c r="I74" s="57"/>
      <c r="J74" s="57">
        <f t="shared" ref="J74" si="17">(J73/$B$34)*100</f>
        <v>36.84210526315789</v>
      </c>
      <c r="K74" s="57">
        <f t="shared" ref="K74" si="18">(K73/$B$34)*100</f>
        <v>15.789473684210526</v>
      </c>
      <c r="L74" s="57">
        <f t="shared" ref="L74" si="19">(L73/$B$34)*100</f>
        <v>15.789473684210526</v>
      </c>
      <c r="M74" s="65">
        <f>(M73/$B$34)*100</f>
        <v>26.315789473684209</v>
      </c>
      <c r="N74" s="65">
        <f>(N73/$B$34)*100</f>
        <v>31.578947368421051</v>
      </c>
      <c r="O74" s="65"/>
    </row>
    <row r="75" spans="1:15"/>
    <row r="76" spans="1:15"/>
    <row r="77" spans="1:15" hidden="1"/>
    <row r="78" spans="1:15" hidden="1"/>
    <row r="79" spans="1:15" hidden="1"/>
    <row r="80" spans="1:15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1:15" hidden="1"/>
    <row r="98" spans="1:15" hidden="1"/>
    <row r="99" spans="1:15" hidden="1"/>
    <row r="100" spans="1:15" hidden="1"/>
    <row r="101" spans="1:15" hidden="1"/>
    <row r="102" spans="1:15" hidden="1"/>
    <row r="103" spans="1:15" hidden="1"/>
    <row r="104" spans="1:15" ht="23.5" hidden="1">
      <c r="A104" s="88" t="s">
        <v>40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</row>
    <row r="105" spans="1:15" hidden="1"/>
    <row r="106" spans="1:15" hidden="1"/>
    <row r="107" spans="1:15" hidden="1"/>
    <row r="108" spans="1:15" hidden="1"/>
    <row r="109" spans="1:15" hidden="1"/>
    <row r="110" spans="1:15" hidden="1"/>
    <row r="111" spans="1:15" hidden="1"/>
    <row r="112" spans="1:15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</sheetData>
  <mergeCells count="17">
    <mergeCell ref="A1:O1"/>
    <mergeCell ref="J2:L2"/>
    <mergeCell ref="B2:B3"/>
    <mergeCell ref="C2:C3"/>
    <mergeCell ref="A2:A3"/>
    <mergeCell ref="M2:O2"/>
    <mergeCell ref="D2:F2"/>
    <mergeCell ref="G2:I2"/>
    <mergeCell ref="A104:O104"/>
    <mergeCell ref="A38:O38"/>
    <mergeCell ref="A39:A40"/>
    <mergeCell ref="B39:B40"/>
    <mergeCell ref="C39:C40"/>
    <mergeCell ref="D39:F39"/>
    <mergeCell ref="J39:L39"/>
    <mergeCell ref="M39:O39"/>
    <mergeCell ref="G39:I39"/>
  </mergeCells>
  <pageMargins left="0.125" right="0.15" top="0.62908496732026142" bottom="0.50653594771241828" header="0.3" footer="0.3"/>
  <pageSetup paperSize="9" orientation="landscape" r:id="rId1"/>
  <headerFooter>
    <oddHeader xml:space="preserve">&amp;CAvaliação dos resultados dos alunos 2015-2016
</oddHeader>
  </headerFooter>
  <ignoredErrors>
    <ignoredError sqref="J36:M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2"/>
  <sheetViews>
    <sheetView showGridLines="0" view="pageLayout" topLeftCell="A39" zoomScaleNormal="115" workbookViewId="0">
      <selection activeCell="E45" sqref="E45"/>
    </sheetView>
  </sheetViews>
  <sheetFormatPr defaultColWidth="0" defaultRowHeight="10.5" zeroHeight="1"/>
  <cols>
    <col min="1" max="1" width="5.453125" style="61" customWidth="1"/>
    <col min="2" max="2" width="31.90625" style="61" customWidth="1"/>
    <col min="3" max="3" width="42.90625" style="64" customWidth="1"/>
    <col min="4" max="15" width="6.6328125" style="18" customWidth="1"/>
    <col min="16" max="16" width="5.453125" style="62" customWidth="1"/>
    <col min="17" max="16384" width="5.453125" style="62" hidden="1"/>
  </cols>
  <sheetData>
    <row r="1" spans="1:15" ht="23.5">
      <c r="A1" s="91" t="s">
        <v>156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9" customHeight="1">
      <c r="A2" s="89" t="s">
        <v>26</v>
      </c>
      <c r="B2" s="89" t="s">
        <v>27</v>
      </c>
      <c r="C2" s="89" t="s">
        <v>0</v>
      </c>
      <c r="D2" s="90" t="s">
        <v>33</v>
      </c>
      <c r="E2" s="90"/>
      <c r="F2" s="90"/>
      <c r="G2" s="90" t="s">
        <v>82</v>
      </c>
      <c r="H2" s="90"/>
      <c r="I2" s="90"/>
      <c r="J2" s="90" t="s">
        <v>37</v>
      </c>
      <c r="K2" s="90"/>
      <c r="L2" s="90"/>
      <c r="M2" s="90" t="s">
        <v>38</v>
      </c>
      <c r="N2" s="90"/>
      <c r="O2" s="90"/>
    </row>
    <row r="3" spans="1:15" s="63" customFormat="1" ht="54" customHeight="1">
      <c r="A3" s="89"/>
      <c r="B3" s="89"/>
      <c r="C3" s="89"/>
      <c r="D3" s="52" t="s">
        <v>34</v>
      </c>
      <c r="E3" s="52" t="s">
        <v>35</v>
      </c>
      <c r="F3" s="52" t="s">
        <v>36</v>
      </c>
      <c r="G3" s="53" t="s">
        <v>30</v>
      </c>
      <c r="H3" s="53" t="s">
        <v>31</v>
      </c>
      <c r="I3" s="53" t="s">
        <v>32</v>
      </c>
      <c r="J3" s="53" t="s">
        <v>30</v>
      </c>
      <c r="K3" s="53" t="s">
        <v>31</v>
      </c>
      <c r="L3" s="53" t="s">
        <v>32</v>
      </c>
      <c r="M3" s="53" t="s">
        <v>30</v>
      </c>
      <c r="N3" s="53" t="s">
        <v>31</v>
      </c>
      <c r="O3" s="53" t="s">
        <v>32</v>
      </c>
    </row>
    <row r="4" spans="1:15" ht="14" customHeight="1">
      <c r="A4" s="76">
        <v>1</v>
      </c>
      <c r="B4" s="71" t="s">
        <v>41</v>
      </c>
      <c r="C4" s="72" t="s">
        <v>80</v>
      </c>
      <c r="D4" s="73">
        <v>13</v>
      </c>
      <c r="E4" s="73">
        <v>75</v>
      </c>
      <c r="F4" s="73">
        <f>E4-D4</f>
        <v>62</v>
      </c>
      <c r="G4" s="73">
        <v>4</v>
      </c>
      <c r="H4" s="73">
        <v>4</v>
      </c>
      <c r="I4" s="73">
        <v>4</v>
      </c>
      <c r="J4" s="73">
        <v>4</v>
      </c>
      <c r="K4" s="73">
        <v>4</v>
      </c>
      <c r="L4" s="73">
        <v>4</v>
      </c>
      <c r="M4" s="73">
        <v>3</v>
      </c>
      <c r="N4" s="73"/>
      <c r="O4" s="78"/>
    </row>
    <row r="5" spans="1:15" ht="14" customHeight="1">
      <c r="A5" s="77">
        <v>2</v>
      </c>
      <c r="B5" s="66" t="s">
        <v>42</v>
      </c>
      <c r="C5" s="67" t="s">
        <v>81</v>
      </c>
      <c r="D5" s="68">
        <v>50</v>
      </c>
      <c r="E5" s="68">
        <v>83</v>
      </c>
      <c r="F5" s="68">
        <f t="shared" ref="F5:F23" si="0">E5-D5</f>
        <v>33</v>
      </c>
      <c r="G5" s="68">
        <v>5</v>
      </c>
      <c r="H5" s="68">
        <v>5</v>
      </c>
      <c r="I5" s="68">
        <v>5</v>
      </c>
      <c r="J5" s="68">
        <v>4</v>
      </c>
      <c r="K5" s="68">
        <v>4</v>
      </c>
      <c r="L5" s="68">
        <v>4</v>
      </c>
      <c r="M5" s="68">
        <v>4</v>
      </c>
      <c r="N5" s="68"/>
      <c r="O5" s="79"/>
    </row>
    <row r="6" spans="1:15" ht="14" customHeight="1">
      <c r="A6" s="77">
        <v>3</v>
      </c>
      <c r="B6" s="66" t="s">
        <v>43</v>
      </c>
      <c r="C6" s="67" t="s">
        <v>80</v>
      </c>
      <c r="D6" s="68">
        <v>38</v>
      </c>
      <c r="E6" s="69"/>
      <c r="F6" s="68">
        <f t="shared" si="0"/>
        <v>-38</v>
      </c>
      <c r="G6" s="68">
        <v>3</v>
      </c>
      <c r="H6" s="68">
        <v>4</v>
      </c>
      <c r="I6" s="68">
        <v>4</v>
      </c>
      <c r="J6" s="68">
        <v>3</v>
      </c>
      <c r="K6" s="68">
        <v>3</v>
      </c>
      <c r="L6" s="68">
        <v>3</v>
      </c>
      <c r="M6" s="68">
        <v>3</v>
      </c>
      <c r="N6" s="68"/>
      <c r="O6" s="79"/>
    </row>
    <row r="7" spans="1:15" ht="14" customHeight="1">
      <c r="A7" s="77">
        <v>4</v>
      </c>
      <c r="B7" s="66" t="s">
        <v>44</v>
      </c>
      <c r="C7" s="67" t="s">
        <v>78</v>
      </c>
      <c r="D7" s="68">
        <v>67</v>
      </c>
      <c r="E7" s="68">
        <v>100</v>
      </c>
      <c r="F7" s="68">
        <f t="shared" si="0"/>
        <v>33</v>
      </c>
      <c r="G7" s="68">
        <v>4</v>
      </c>
      <c r="H7" s="68">
        <v>4</v>
      </c>
      <c r="I7" s="68">
        <v>5</v>
      </c>
      <c r="J7" s="68">
        <v>4</v>
      </c>
      <c r="K7" s="68">
        <v>4</v>
      </c>
      <c r="L7" s="68">
        <v>4</v>
      </c>
      <c r="M7" s="68">
        <v>4</v>
      </c>
      <c r="N7" s="68"/>
      <c r="O7" s="79"/>
    </row>
    <row r="8" spans="1:15" ht="14" customHeight="1">
      <c r="A8" s="77">
        <v>5</v>
      </c>
      <c r="B8" s="66" t="s">
        <v>45</v>
      </c>
      <c r="C8" s="67" t="s">
        <v>81</v>
      </c>
      <c r="D8" s="68">
        <v>83</v>
      </c>
      <c r="E8" s="68">
        <v>83</v>
      </c>
      <c r="F8" s="68">
        <f t="shared" si="0"/>
        <v>0</v>
      </c>
      <c r="G8" s="68">
        <v>4</v>
      </c>
      <c r="H8" s="68">
        <v>4</v>
      </c>
      <c r="I8" s="68">
        <v>4</v>
      </c>
      <c r="J8" s="68">
        <v>4</v>
      </c>
      <c r="K8" s="68">
        <v>4</v>
      </c>
      <c r="L8" s="68">
        <v>4</v>
      </c>
      <c r="M8" s="68">
        <v>4</v>
      </c>
      <c r="N8" s="68"/>
      <c r="O8" s="79"/>
    </row>
    <row r="9" spans="1:15" ht="14" customHeight="1">
      <c r="A9" s="77">
        <v>6</v>
      </c>
      <c r="B9" s="66" t="s">
        <v>46</v>
      </c>
      <c r="C9" s="67" t="s">
        <v>79</v>
      </c>
      <c r="D9" s="68">
        <v>100</v>
      </c>
      <c r="E9" s="68">
        <v>100</v>
      </c>
      <c r="F9" s="68">
        <f t="shared" si="0"/>
        <v>0</v>
      </c>
      <c r="G9" s="68">
        <v>4</v>
      </c>
      <c r="H9" s="68">
        <v>4</v>
      </c>
      <c r="I9" s="68">
        <v>4</v>
      </c>
      <c r="J9" s="68">
        <v>3</v>
      </c>
      <c r="K9" s="68">
        <v>3</v>
      </c>
      <c r="L9" s="68">
        <v>3</v>
      </c>
      <c r="M9" s="68">
        <v>4</v>
      </c>
      <c r="N9" s="68"/>
      <c r="O9" s="79"/>
    </row>
    <row r="10" spans="1:15" ht="14" customHeight="1">
      <c r="A10" s="77">
        <v>7</v>
      </c>
      <c r="B10" s="66" t="s">
        <v>47</v>
      </c>
      <c r="C10" s="67"/>
      <c r="D10" s="68"/>
      <c r="E10" s="68"/>
      <c r="F10" s="68">
        <f t="shared" si="0"/>
        <v>0</v>
      </c>
      <c r="G10" s="68">
        <v>3</v>
      </c>
      <c r="H10" s="68">
        <v>3</v>
      </c>
      <c r="I10" s="68">
        <v>3</v>
      </c>
      <c r="J10" s="68">
        <v>2</v>
      </c>
      <c r="K10" s="68">
        <v>3</v>
      </c>
      <c r="L10" s="68">
        <v>3</v>
      </c>
      <c r="M10" s="68">
        <v>3</v>
      </c>
      <c r="N10" s="68"/>
      <c r="O10" s="79"/>
    </row>
    <row r="11" spans="1:15" ht="14" customHeight="1">
      <c r="A11" s="77">
        <v>8</v>
      </c>
      <c r="B11" s="66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9"/>
    </row>
    <row r="12" spans="1:15" ht="14" customHeight="1">
      <c r="A12" s="77">
        <v>9</v>
      </c>
      <c r="B12" s="66" t="s">
        <v>48</v>
      </c>
      <c r="C12" s="67" t="s">
        <v>79</v>
      </c>
      <c r="D12" s="68">
        <v>50</v>
      </c>
      <c r="E12" s="68">
        <v>100</v>
      </c>
      <c r="F12" s="68">
        <f t="shared" si="0"/>
        <v>50</v>
      </c>
      <c r="G12" s="68">
        <v>3</v>
      </c>
      <c r="H12" s="68">
        <v>3</v>
      </c>
      <c r="I12" s="68">
        <v>4</v>
      </c>
      <c r="J12" s="68">
        <v>3</v>
      </c>
      <c r="K12" s="68">
        <v>3</v>
      </c>
      <c r="L12" s="68">
        <v>3</v>
      </c>
      <c r="M12" s="68">
        <v>3</v>
      </c>
      <c r="N12" s="68"/>
      <c r="O12" s="79"/>
    </row>
    <row r="13" spans="1:15" ht="14" customHeight="1">
      <c r="A13" s="77">
        <v>10</v>
      </c>
      <c r="B13" s="66" t="s">
        <v>49</v>
      </c>
      <c r="C13" s="67" t="s">
        <v>80</v>
      </c>
      <c r="D13" s="68">
        <v>38</v>
      </c>
      <c r="E13" s="68">
        <v>63</v>
      </c>
      <c r="F13" s="68">
        <f t="shared" si="0"/>
        <v>25</v>
      </c>
      <c r="G13" s="68">
        <v>3</v>
      </c>
      <c r="H13" s="68">
        <v>3</v>
      </c>
      <c r="I13" s="68">
        <v>3</v>
      </c>
      <c r="J13" s="68">
        <v>2</v>
      </c>
      <c r="K13" s="68">
        <v>2</v>
      </c>
      <c r="L13" s="68">
        <v>3</v>
      </c>
      <c r="M13" s="68">
        <v>3</v>
      </c>
      <c r="N13" s="68"/>
      <c r="O13" s="79"/>
    </row>
    <row r="14" spans="1:15" ht="14" customHeight="1">
      <c r="A14" s="77">
        <v>11</v>
      </c>
      <c r="B14" s="66" t="s">
        <v>50</v>
      </c>
      <c r="C14" s="67" t="s">
        <v>81</v>
      </c>
      <c r="D14" s="68">
        <v>83</v>
      </c>
      <c r="E14" s="68">
        <v>100</v>
      </c>
      <c r="F14" s="68">
        <f t="shared" si="0"/>
        <v>17</v>
      </c>
      <c r="G14" s="68">
        <v>5</v>
      </c>
      <c r="H14" s="68">
        <v>5</v>
      </c>
      <c r="I14" s="68">
        <v>5</v>
      </c>
      <c r="J14" s="68">
        <v>5</v>
      </c>
      <c r="K14" s="68">
        <v>5</v>
      </c>
      <c r="L14" s="68">
        <v>5</v>
      </c>
      <c r="M14" s="68">
        <v>4</v>
      </c>
      <c r="N14" s="68"/>
      <c r="O14" s="79"/>
    </row>
    <row r="15" spans="1:15" ht="14" customHeight="1">
      <c r="A15" s="77">
        <v>12</v>
      </c>
      <c r="B15" s="66" t="s">
        <v>51</v>
      </c>
      <c r="C15" s="67" t="s">
        <v>81</v>
      </c>
      <c r="D15" s="68">
        <v>75</v>
      </c>
      <c r="E15" s="68">
        <v>83</v>
      </c>
      <c r="F15" s="68">
        <f t="shared" si="0"/>
        <v>8</v>
      </c>
      <c r="G15" s="68">
        <v>3</v>
      </c>
      <c r="H15" s="68">
        <v>3</v>
      </c>
      <c r="I15" s="68">
        <v>3</v>
      </c>
      <c r="J15" s="68">
        <v>3</v>
      </c>
      <c r="K15" s="68">
        <v>4</v>
      </c>
      <c r="L15" s="68">
        <v>4</v>
      </c>
      <c r="M15" s="68">
        <v>4</v>
      </c>
      <c r="N15" s="68"/>
      <c r="O15" s="79"/>
    </row>
    <row r="16" spans="1:15" ht="14" customHeight="1">
      <c r="A16" s="77">
        <v>13</v>
      </c>
      <c r="B16" s="66" t="s">
        <v>52</v>
      </c>
      <c r="C16" s="67"/>
      <c r="D16" s="68"/>
      <c r="E16" s="68"/>
      <c r="F16" s="68">
        <f t="shared" si="0"/>
        <v>0</v>
      </c>
      <c r="G16" s="68">
        <v>3</v>
      </c>
      <c r="H16" s="68">
        <v>3</v>
      </c>
      <c r="I16" s="68">
        <v>3</v>
      </c>
      <c r="J16" s="68">
        <v>3</v>
      </c>
      <c r="K16" s="68">
        <v>3</v>
      </c>
      <c r="L16" s="68">
        <v>3</v>
      </c>
      <c r="M16" s="68">
        <v>3</v>
      </c>
      <c r="N16" s="68"/>
      <c r="O16" s="79"/>
    </row>
    <row r="17" spans="1:15" ht="14" customHeight="1">
      <c r="A17" s="77">
        <v>14</v>
      </c>
      <c r="B17" s="66" t="s">
        <v>53</v>
      </c>
      <c r="C17" s="67" t="s">
        <v>79</v>
      </c>
      <c r="D17" s="68">
        <v>63</v>
      </c>
      <c r="E17" s="68">
        <v>88</v>
      </c>
      <c r="F17" s="68">
        <f t="shared" si="0"/>
        <v>25</v>
      </c>
      <c r="G17" s="68">
        <v>3</v>
      </c>
      <c r="H17" s="68">
        <v>3</v>
      </c>
      <c r="I17" s="68">
        <v>3</v>
      </c>
      <c r="J17" s="68">
        <v>2</v>
      </c>
      <c r="K17" s="68">
        <v>2</v>
      </c>
      <c r="L17" s="68">
        <v>2</v>
      </c>
      <c r="M17" s="68">
        <v>3</v>
      </c>
      <c r="N17" s="68"/>
      <c r="O17" s="79"/>
    </row>
    <row r="18" spans="1:15" ht="14" customHeight="1">
      <c r="A18" s="77">
        <v>15</v>
      </c>
      <c r="B18" s="66" t="s">
        <v>54</v>
      </c>
      <c r="C18" s="67" t="s">
        <v>78</v>
      </c>
      <c r="D18" s="68">
        <v>22</v>
      </c>
      <c r="E18" s="68">
        <v>89</v>
      </c>
      <c r="F18" s="68">
        <f t="shared" si="0"/>
        <v>67</v>
      </c>
      <c r="G18" s="68">
        <v>2</v>
      </c>
      <c r="H18" s="68">
        <v>2</v>
      </c>
      <c r="I18" s="68">
        <v>2</v>
      </c>
      <c r="J18" s="68">
        <v>2</v>
      </c>
      <c r="K18" s="68">
        <v>2</v>
      </c>
      <c r="L18" s="68">
        <v>2</v>
      </c>
      <c r="M18" s="68">
        <v>2</v>
      </c>
      <c r="N18" s="68"/>
      <c r="O18" s="79"/>
    </row>
    <row r="19" spans="1:15" ht="14" customHeight="1">
      <c r="A19" s="77">
        <v>16</v>
      </c>
      <c r="B19" s="66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79"/>
    </row>
    <row r="20" spans="1:15" ht="14" customHeight="1">
      <c r="A20" s="77">
        <v>17</v>
      </c>
      <c r="B20" s="66" t="s">
        <v>55</v>
      </c>
      <c r="C20" s="67" t="s">
        <v>78</v>
      </c>
      <c r="D20" s="68">
        <v>0</v>
      </c>
      <c r="E20" s="68">
        <v>100</v>
      </c>
      <c r="F20" s="68">
        <f t="shared" si="0"/>
        <v>100</v>
      </c>
      <c r="G20" s="68">
        <v>2</v>
      </c>
      <c r="H20" s="68">
        <v>2</v>
      </c>
      <c r="I20" s="68">
        <v>2</v>
      </c>
      <c r="J20" s="68">
        <v>2</v>
      </c>
      <c r="K20" s="68">
        <v>2</v>
      </c>
      <c r="L20" s="68">
        <v>2</v>
      </c>
      <c r="M20" s="68">
        <v>2</v>
      </c>
      <c r="N20" s="68"/>
      <c r="O20" s="79"/>
    </row>
    <row r="21" spans="1:15" ht="14" customHeight="1">
      <c r="A21" s="77">
        <v>18</v>
      </c>
      <c r="B21" s="66" t="s">
        <v>56</v>
      </c>
      <c r="C21" s="67" t="s">
        <v>79</v>
      </c>
      <c r="D21" s="68">
        <v>50</v>
      </c>
      <c r="E21" s="68">
        <v>75</v>
      </c>
      <c r="F21" s="68">
        <f t="shared" si="0"/>
        <v>25</v>
      </c>
      <c r="G21" s="68">
        <v>3</v>
      </c>
      <c r="H21" s="68">
        <v>3</v>
      </c>
      <c r="I21" s="68">
        <v>3</v>
      </c>
      <c r="J21" s="68">
        <v>2</v>
      </c>
      <c r="K21" s="68">
        <v>3</v>
      </c>
      <c r="L21" s="68">
        <v>3</v>
      </c>
      <c r="M21" s="68">
        <v>3</v>
      </c>
      <c r="N21" s="68"/>
      <c r="O21" s="79"/>
    </row>
    <row r="22" spans="1:15" ht="14" customHeight="1">
      <c r="A22" s="77">
        <v>19</v>
      </c>
      <c r="B22" s="66"/>
      <c r="C22" s="86"/>
      <c r="D22" s="68"/>
      <c r="E22" s="68"/>
      <c r="F22" s="68">
        <f t="shared" si="0"/>
        <v>0</v>
      </c>
      <c r="G22" s="68"/>
      <c r="H22" s="68"/>
      <c r="I22" s="68"/>
      <c r="J22" s="68"/>
      <c r="K22" s="68"/>
      <c r="L22" s="68"/>
      <c r="M22" s="68"/>
      <c r="N22" s="68"/>
      <c r="O22" s="79"/>
    </row>
    <row r="23" spans="1:15" ht="14" customHeight="1">
      <c r="A23" s="77">
        <v>20</v>
      </c>
      <c r="B23" s="66" t="s">
        <v>57</v>
      </c>
      <c r="C23" s="67" t="s">
        <v>80</v>
      </c>
      <c r="D23" s="68">
        <v>63</v>
      </c>
      <c r="E23" s="69"/>
      <c r="F23" s="68">
        <f t="shared" si="0"/>
        <v>-63</v>
      </c>
      <c r="G23" s="68">
        <v>3</v>
      </c>
      <c r="H23" s="68">
        <v>2</v>
      </c>
      <c r="I23" s="68">
        <v>2</v>
      </c>
      <c r="J23" s="68">
        <v>2</v>
      </c>
      <c r="K23" s="68">
        <v>2</v>
      </c>
      <c r="L23" s="68">
        <v>2</v>
      </c>
      <c r="M23" s="68">
        <v>3</v>
      </c>
      <c r="N23" s="68"/>
      <c r="O23" s="79"/>
    </row>
    <row r="24" spans="1:15" ht="14" customHeight="1">
      <c r="A24" s="77">
        <v>21</v>
      </c>
      <c r="B24" s="66"/>
      <c r="C24" s="86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79"/>
    </row>
    <row r="25" spans="1:15" ht="14" customHeight="1">
      <c r="A25" s="77">
        <v>22</v>
      </c>
      <c r="B25" s="70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9"/>
    </row>
    <row r="26" spans="1:15" ht="14" customHeight="1">
      <c r="A26" s="77">
        <v>23</v>
      </c>
      <c r="B26" s="70"/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9"/>
    </row>
    <row r="27" spans="1:15" ht="14" customHeight="1">
      <c r="A27" s="77">
        <v>24</v>
      </c>
      <c r="B27" s="70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9"/>
    </row>
    <row r="28" spans="1:15" ht="14" customHeight="1">
      <c r="A28" s="77">
        <v>25</v>
      </c>
      <c r="B28" s="70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79"/>
    </row>
    <row r="29" spans="1:15" ht="14" customHeight="1">
      <c r="A29" s="77">
        <v>26</v>
      </c>
      <c r="B29" s="70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79"/>
    </row>
    <row r="30" spans="1:15" ht="14" customHeight="1">
      <c r="A30" s="77">
        <v>27</v>
      </c>
      <c r="B30" s="7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9"/>
    </row>
    <row r="31" spans="1:15" ht="14" customHeight="1">
      <c r="A31" s="77">
        <v>28</v>
      </c>
      <c r="B31" s="70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79"/>
    </row>
    <row r="32" spans="1:15" ht="14" customHeight="1">
      <c r="A32" s="77">
        <v>29</v>
      </c>
      <c r="B32" s="70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79"/>
    </row>
    <row r="33" spans="1:15" ht="14" customHeight="1">
      <c r="A33" s="81">
        <v>30</v>
      </c>
      <c r="B33" s="82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80"/>
    </row>
    <row r="34" spans="1:15" ht="14" customHeight="1">
      <c r="A34" s="54" t="s">
        <v>39</v>
      </c>
      <c r="B34" s="54">
        <v>17</v>
      </c>
      <c r="C34" s="58" t="s">
        <v>1</v>
      </c>
      <c r="D34" s="83"/>
      <c r="E34" s="84"/>
      <c r="F34" s="85"/>
      <c r="G34" s="56">
        <f t="shared" ref="G34:I34" si="1">COUNTIF(G4:G33,"3") + COUNTIF(G4:G33,"4") + COUNTIF(G4:G33,"5")</f>
        <v>15</v>
      </c>
      <c r="H34" s="56">
        <f t="shared" si="1"/>
        <v>14</v>
      </c>
      <c r="I34" s="56">
        <f t="shared" si="1"/>
        <v>14</v>
      </c>
      <c r="J34" s="56">
        <f t="shared" ref="J34:L34" si="2">COUNTIF(J4:J33,"3") + COUNTIF(J4:J33,"4") + COUNTIF(J4:J33,"5")</f>
        <v>10</v>
      </c>
      <c r="K34" s="56">
        <f t="shared" si="2"/>
        <v>12</v>
      </c>
      <c r="L34" s="56">
        <f t="shared" si="2"/>
        <v>13</v>
      </c>
      <c r="M34" s="56">
        <f>COUNTIF(M4:M33,"3") + COUNTIF(M4:M33,"4") + COUNTIF(M4:M33,"5")</f>
        <v>15</v>
      </c>
      <c r="N34" s="56">
        <f t="shared" ref="N34:O34" si="3">COUNTIF(N4:N33,"3") + COUNTIF(N4:N33,"4") + COUNTIF(N4:N33,"5")</f>
        <v>0</v>
      </c>
      <c r="O34" s="56">
        <f t="shared" si="3"/>
        <v>0</v>
      </c>
    </row>
    <row r="35" spans="1:15" ht="14" customHeight="1">
      <c r="A35" s="60"/>
      <c r="B35" s="60"/>
      <c r="C35" s="58" t="s">
        <v>2</v>
      </c>
      <c r="D35" s="55"/>
      <c r="E35" s="55"/>
      <c r="F35" s="55"/>
      <c r="G35" s="56">
        <f t="shared" ref="G35:I35" si="4">(G34/$B$34)*100</f>
        <v>88.235294117647058</v>
      </c>
      <c r="H35" s="56">
        <f t="shared" si="4"/>
        <v>82.35294117647058</v>
      </c>
      <c r="I35" s="56">
        <f t="shared" si="4"/>
        <v>82.35294117647058</v>
      </c>
      <c r="J35" s="56">
        <f>(J34/$B$34)*100</f>
        <v>58.82352941176471</v>
      </c>
      <c r="K35" s="56">
        <f t="shared" ref="K35:L35" si="5">(K34/$B$34)*100</f>
        <v>70.588235294117652</v>
      </c>
      <c r="L35" s="56">
        <f t="shared" si="5"/>
        <v>76.470588235294116</v>
      </c>
      <c r="M35" s="56">
        <f>(M34/$B$34)*100</f>
        <v>88.235294117647058</v>
      </c>
      <c r="N35" s="56">
        <f t="shared" ref="N35:O35" si="6">(N34/$B$34)*100</f>
        <v>0</v>
      </c>
      <c r="O35" s="56">
        <f t="shared" si="6"/>
        <v>0</v>
      </c>
    </row>
    <row r="36" spans="1:15" ht="14" customHeight="1">
      <c r="A36" s="64"/>
      <c r="B36" s="60"/>
      <c r="C36" s="59" t="s">
        <v>3</v>
      </c>
      <c r="D36" s="55"/>
      <c r="E36" s="55"/>
      <c r="F36" s="55"/>
      <c r="G36" s="57">
        <f t="shared" ref="G36:I36" si="7">COUNTIF(G4:G33,"1") + COUNTIF(G4:G33,"2")</f>
        <v>2</v>
      </c>
      <c r="H36" s="57">
        <f t="shared" si="7"/>
        <v>3</v>
      </c>
      <c r="I36" s="57">
        <f t="shared" si="7"/>
        <v>3</v>
      </c>
      <c r="J36" s="57">
        <f t="shared" ref="J36:L36" si="8">COUNTIF(J4:J33,"1") + COUNTIF(J4:J33,"2")</f>
        <v>7</v>
      </c>
      <c r="K36" s="57">
        <f t="shared" si="8"/>
        <v>5</v>
      </c>
      <c r="L36" s="57">
        <f t="shared" si="8"/>
        <v>4</v>
      </c>
      <c r="M36" s="65">
        <f>COUNTIF(M4:M33,"1") + COUNTIF(M4:M33,"2")</f>
        <v>2</v>
      </c>
      <c r="N36" s="65">
        <f t="shared" ref="N36:O36" si="9">COUNTIF(N4:N33,"1") + COUNTIF(N4:N33,"2")</f>
        <v>0</v>
      </c>
      <c r="O36" s="65">
        <f t="shared" si="9"/>
        <v>0</v>
      </c>
    </row>
    <row r="37" spans="1:15" ht="14" customHeight="1">
      <c r="A37" s="60"/>
      <c r="B37" s="60"/>
      <c r="C37" s="59" t="s">
        <v>4</v>
      </c>
      <c r="D37" s="55"/>
      <c r="E37" s="55"/>
      <c r="F37" s="55"/>
      <c r="G37" s="57">
        <f t="shared" ref="G37:I37" si="10">(G36/$B$34)*100</f>
        <v>11.76470588235294</v>
      </c>
      <c r="H37" s="57">
        <f t="shared" si="10"/>
        <v>17.647058823529413</v>
      </c>
      <c r="I37" s="57">
        <f t="shared" si="10"/>
        <v>17.647058823529413</v>
      </c>
      <c r="J37" s="57">
        <f t="shared" ref="J37:L37" si="11">(J36/$B$34)*100</f>
        <v>41.17647058823529</v>
      </c>
      <c r="K37" s="57">
        <f t="shared" si="11"/>
        <v>29.411764705882355</v>
      </c>
      <c r="L37" s="57">
        <f t="shared" si="11"/>
        <v>23.52941176470588</v>
      </c>
      <c r="M37" s="65">
        <f>(M36/$B$34)*100</f>
        <v>11.76470588235294</v>
      </c>
      <c r="N37" s="65">
        <f t="shared" ref="N37:O37" si="12">(N36/$B$34)*100</f>
        <v>0</v>
      </c>
      <c r="O37" s="65">
        <f t="shared" si="12"/>
        <v>0</v>
      </c>
    </row>
    <row r="38" spans="1:15"/>
    <row r="39" spans="1:15" ht="23.5">
      <c r="A39" s="91" t="s">
        <v>157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1:15" ht="10.5" customHeight="1">
      <c r="A40" s="89" t="s">
        <v>26</v>
      </c>
      <c r="B40" s="89" t="s">
        <v>27</v>
      </c>
      <c r="C40" s="89" t="s">
        <v>0</v>
      </c>
      <c r="D40" s="90" t="s">
        <v>33</v>
      </c>
      <c r="E40" s="90"/>
      <c r="F40" s="90"/>
      <c r="G40" s="90" t="s">
        <v>82</v>
      </c>
      <c r="H40" s="90"/>
      <c r="I40" s="90"/>
      <c r="J40" s="90" t="s">
        <v>37</v>
      </c>
      <c r="K40" s="90"/>
      <c r="L40" s="90"/>
      <c r="M40" s="90" t="s">
        <v>38</v>
      </c>
      <c r="N40" s="90"/>
      <c r="O40" s="90"/>
    </row>
    <row r="41" spans="1:15" ht="53.5" customHeight="1">
      <c r="A41" s="89"/>
      <c r="B41" s="89"/>
      <c r="C41" s="89"/>
      <c r="D41" s="52" t="s">
        <v>34</v>
      </c>
      <c r="E41" s="52" t="s">
        <v>35</v>
      </c>
      <c r="F41" s="52" t="s">
        <v>36</v>
      </c>
      <c r="G41" s="53" t="s">
        <v>30</v>
      </c>
      <c r="H41" s="53" t="s">
        <v>31</v>
      </c>
      <c r="I41" s="53" t="s">
        <v>32</v>
      </c>
      <c r="J41" s="53" t="s">
        <v>30</v>
      </c>
      <c r="K41" s="53" t="s">
        <v>31</v>
      </c>
      <c r="L41" s="53" t="s">
        <v>32</v>
      </c>
      <c r="M41" s="53" t="s">
        <v>30</v>
      </c>
      <c r="N41" s="53" t="s">
        <v>31</v>
      </c>
      <c r="O41" s="53" t="s">
        <v>32</v>
      </c>
    </row>
    <row r="42" spans="1:15" ht="12">
      <c r="A42" s="76">
        <v>1</v>
      </c>
      <c r="B42" s="71" t="s">
        <v>41</v>
      </c>
      <c r="C42" s="67" t="s">
        <v>165</v>
      </c>
      <c r="D42" s="73">
        <v>83</v>
      </c>
      <c r="E42" s="73">
        <v>92</v>
      </c>
      <c r="F42" s="73">
        <f>E42-D42</f>
        <v>9</v>
      </c>
      <c r="G42" s="73">
        <v>4</v>
      </c>
      <c r="H42" s="73">
        <v>4</v>
      </c>
      <c r="I42" s="73">
        <v>4</v>
      </c>
      <c r="J42" s="73">
        <v>4</v>
      </c>
      <c r="K42" s="73">
        <v>4</v>
      </c>
      <c r="L42" s="73">
        <v>4</v>
      </c>
      <c r="M42" s="73">
        <v>3</v>
      </c>
      <c r="N42" s="73"/>
      <c r="O42" s="78"/>
    </row>
    <row r="43" spans="1:15" ht="12">
      <c r="A43" s="77">
        <v>2</v>
      </c>
      <c r="B43" s="66" t="s">
        <v>42</v>
      </c>
      <c r="C43" s="67" t="s">
        <v>163</v>
      </c>
      <c r="D43" s="68">
        <v>100</v>
      </c>
      <c r="E43" s="68">
        <v>100</v>
      </c>
      <c r="F43" s="68">
        <f t="shared" ref="F43:F48" si="13">E43-D43</f>
        <v>0</v>
      </c>
      <c r="G43" s="68">
        <v>5</v>
      </c>
      <c r="H43" s="68">
        <v>5</v>
      </c>
      <c r="I43" s="68">
        <v>5</v>
      </c>
      <c r="J43" s="68">
        <v>4</v>
      </c>
      <c r="K43" s="68">
        <v>4</v>
      </c>
      <c r="L43" s="68">
        <v>4</v>
      </c>
      <c r="M43" s="68">
        <v>4</v>
      </c>
      <c r="N43" s="68"/>
      <c r="O43" s="79"/>
    </row>
    <row r="44" spans="1:15" ht="12">
      <c r="A44" s="77">
        <v>3</v>
      </c>
      <c r="B44" s="66" t="s">
        <v>43</v>
      </c>
      <c r="C44" s="67" t="s">
        <v>165</v>
      </c>
      <c r="D44" s="68">
        <v>58</v>
      </c>
      <c r="E44" s="87">
        <v>92</v>
      </c>
      <c r="F44" s="68">
        <f t="shared" si="13"/>
        <v>34</v>
      </c>
      <c r="G44" s="68">
        <v>3</v>
      </c>
      <c r="H44" s="68">
        <v>4</v>
      </c>
      <c r="I44" s="68">
        <v>4</v>
      </c>
      <c r="J44" s="68">
        <v>3</v>
      </c>
      <c r="K44" s="68">
        <v>3</v>
      </c>
      <c r="L44" s="68">
        <v>3</v>
      </c>
      <c r="M44" s="68">
        <v>3</v>
      </c>
      <c r="N44" s="68"/>
      <c r="O44" s="79"/>
    </row>
    <row r="45" spans="1:15" ht="12">
      <c r="A45" s="77">
        <v>4</v>
      </c>
      <c r="B45" s="66" t="s">
        <v>44</v>
      </c>
      <c r="C45" s="67" t="s">
        <v>166</v>
      </c>
      <c r="D45" s="68">
        <v>67</v>
      </c>
      <c r="E45" s="87">
        <v>89</v>
      </c>
      <c r="F45" s="68">
        <f t="shared" si="13"/>
        <v>22</v>
      </c>
      <c r="G45" s="68">
        <v>4</v>
      </c>
      <c r="H45" s="68">
        <v>4</v>
      </c>
      <c r="I45" s="68">
        <v>5</v>
      </c>
      <c r="J45" s="68">
        <v>4</v>
      </c>
      <c r="K45" s="68">
        <v>4</v>
      </c>
      <c r="L45" s="68">
        <v>4</v>
      </c>
      <c r="M45" s="68">
        <v>4</v>
      </c>
      <c r="N45" s="68"/>
      <c r="O45" s="79"/>
    </row>
    <row r="46" spans="1:15" ht="12">
      <c r="A46" s="77">
        <v>5</v>
      </c>
      <c r="B46" s="66" t="s">
        <v>45</v>
      </c>
      <c r="C46" s="67" t="s">
        <v>163</v>
      </c>
      <c r="D46" s="68">
        <v>100</v>
      </c>
      <c r="E46" s="87">
        <v>100</v>
      </c>
      <c r="F46" s="68">
        <f t="shared" si="13"/>
        <v>0</v>
      </c>
      <c r="G46" s="68">
        <v>4</v>
      </c>
      <c r="H46" s="68">
        <v>4</v>
      </c>
      <c r="I46" s="68">
        <v>4</v>
      </c>
      <c r="J46" s="68">
        <v>4</v>
      </c>
      <c r="K46" s="68">
        <v>4</v>
      </c>
      <c r="L46" s="68">
        <v>4</v>
      </c>
      <c r="M46" s="68">
        <v>4</v>
      </c>
      <c r="N46" s="68"/>
      <c r="O46" s="79"/>
    </row>
    <row r="47" spans="1:15" ht="12">
      <c r="A47" s="77">
        <v>6</v>
      </c>
      <c r="B47" s="66" t="s">
        <v>46</v>
      </c>
      <c r="C47" s="67" t="s">
        <v>164</v>
      </c>
      <c r="D47" s="68">
        <v>69</v>
      </c>
      <c r="E47" s="87">
        <v>85</v>
      </c>
      <c r="F47" s="68">
        <f t="shared" si="13"/>
        <v>16</v>
      </c>
      <c r="G47" s="68">
        <v>4</v>
      </c>
      <c r="H47" s="68">
        <v>4</v>
      </c>
      <c r="I47" s="68">
        <v>4</v>
      </c>
      <c r="J47" s="68">
        <v>3</v>
      </c>
      <c r="K47" s="68">
        <v>3</v>
      </c>
      <c r="L47" s="68">
        <v>3</v>
      </c>
      <c r="M47" s="68">
        <v>4</v>
      </c>
      <c r="N47" s="68"/>
      <c r="O47" s="79"/>
    </row>
    <row r="48" spans="1:15" ht="12">
      <c r="A48" s="77">
        <v>7</v>
      </c>
      <c r="B48" s="66" t="s">
        <v>47</v>
      </c>
      <c r="C48" s="67"/>
      <c r="D48" s="68"/>
      <c r="E48" s="87"/>
      <c r="F48" s="68">
        <f t="shared" si="13"/>
        <v>0</v>
      </c>
      <c r="G48" s="68">
        <v>3</v>
      </c>
      <c r="H48" s="68">
        <v>3</v>
      </c>
      <c r="I48" s="68">
        <v>3</v>
      </c>
      <c r="J48" s="68">
        <v>2</v>
      </c>
      <c r="K48" s="68">
        <v>3</v>
      </c>
      <c r="L48" s="68">
        <v>3</v>
      </c>
      <c r="M48" s="68">
        <v>3</v>
      </c>
      <c r="N48" s="68"/>
      <c r="O48" s="79"/>
    </row>
    <row r="49" spans="1:15" ht="12">
      <c r="A49" s="77">
        <v>8</v>
      </c>
      <c r="B49" s="66"/>
      <c r="C49" s="67"/>
      <c r="D49" s="68"/>
      <c r="E49" s="87"/>
      <c r="F49" s="68"/>
      <c r="G49" s="68"/>
      <c r="H49" s="68"/>
      <c r="I49" s="68"/>
      <c r="J49" s="68"/>
      <c r="K49" s="68"/>
      <c r="L49" s="68"/>
      <c r="M49" s="68"/>
      <c r="N49" s="68"/>
      <c r="O49" s="79"/>
    </row>
    <row r="50" spans="1:15" ht="12">
      <c r="A50" s="77">
        <v>9</v>
      </c>
      <c r="B50" s="66" t="s">
        <v>48</v>
      </c>
      <c r="C50" s="67"/>
      <c r="D50" s="68"/>
      <c r="E50" s="87"/>
      <c r="F50" s="68">
        <f t="shared" ref="F50:F56" si="14">E50-D50</f>
        <v>0</v>
      </c>
      <c r="G50" s="68">
        <v>3</v>
      </c>
      <c r="H50" s="68">
        <v>3</v>
      </c>
      <c r="I50" s="68">
        <v>4</v>
      </c>
      <c r="J50" s="68">
        <v>3</v>
      </c>
      <c r="K50" s="68">
        <v>3</v>
      </c>
      <c r="L50" s="68">
        <v>3</v>
      </c>
      <c r="M50" s="68">
        <v>3</v>
      </c>
      <c r="N50" s="68"/>
      <c r="O50" s="79"/>
    </row>
    <row r="51" spans="1:15" ht="12">
      <c r="A51" s="77">
        <v>10</v>
      </c>
      <c r="B51" s="66" t="s">
        <v>49</v>
      </c>
      <c r="C51" s="67" t="s">
        <v>165</v>
      </c>
      <c r="D51" s="68">
        <v>83</v>
      </c>
      <c r="E51" s="87">
        <v>75</v>
      </c>
      <c r="F51" s="68">
        <f t="shared" si="14"/>
        <v>-8</v>
      </c>
      <c r="G51" s="68">
        <v>3</v>
      </c>
      <c r="H51" s="68">
        <v>3</v>
      </c>
      <c r="I51" s="68">
        <v>3</v>
      </c>
      <c r="J51" s="68">
        <v>2</v>
      </c>
      <c r="K51" s="68">
        <v>2</v>
      </c>
      <c r="L51" s="68">
        <v>3</v>
      </c>
      <c r="M51" s="68">
        <v>3</v>
      </c>
      <c r="N51" s="68"/>
      <c r="O51" s="79"/>
    </row>
    <row r="52" spans="1:15" ht="12">
      <c r="A52" s="77">
        <v>11</v>
      </c>
      <c r="B52" s="66" t="s">
        <v>50</v>
      </c>
      <c r="C52" s="67" t="s">
        <v>163</v>
      </c>
      <c r="D52" s="68">
        <v>100</v>
      </c>
      <c r="E52" s="87">
        <v>100</v>
      </c>
      <c r="F52" s="68">
        <f t="shared" si="14"/>
        <v>0</v>
      </c>
      <c r="G52" s="68">
        <v>5</v>
      </c>
      <c r="H52" s="68">
        <v>5</v>
      </c>
      <c r="I52" s="68">
        <v>5</v>
      </c>
      <c r="J52" s="68">
        <v>5</v>
      </c>
      <c r="K52" s="68">
        <v>5</v>
      </c>
      <c r="L52" s="68">
        <v>5</v>
      </c>
      <c r="M52" s="68">
        <v>4</v>
      </c>
      <c r="N52" s="68"/>
      <c r="O52" s="79"/>
    </row>
    <row r="53" spans="1:15" ht="12">
      <c r="A53" s="77">
        <v>12</v>
      </c>
      <c r="B53" s="66" t="s">
        <v>51</v>
      </c>
      <c r="C53" s="67" t="s">
        <v>163</v>
      </c>
      <c r="D53" s="68">
        <v>100</v>
      </c>
      <c r="E53" s="87">
        <v>100</v>
      </c>
      <c r="F53" s="68">
        <f t="shared" si="14"/>
        <v>0</v>
      </c>
      <c r="G53" s="68">
        <v>3</v>
      </c>
      <c r="H53" s="68">
        <v>3</v>
      </c>
      <c r="I53" s="68">
        <v>3</v>
      </c>
      <c r="J53" s="68">
        <v>3</v>
      </c>
      <c r="K53" s="68">
        <v>4</v>
      </c>
      <c r="L53" s="68">
        <v>4</v>
      </c>
      <c r="M53" s="68">
        <v>4</v>
      </c>
      <c r="N53" s="68"/>
      <c r="O53" s="79"/>
    </row>
    <row r="54" spans="1:15" ht="12">
      <c r="A54" s="77">
        <v>13</v>
      </c>
      <c r="B54" s="66" t="s">
        <v>52</v>
      </c>
      <c r="C54" s="67"/>
      <c r="D54" s="68"/>
      <c r="E54" s="87"/>
      <c r="F54" s="68">
        <f t="shared" si="14"/>
        <v>0</v>
      </c>
      <c r="G54" s="68">
        <v>3</v>
      </c>
      <c r="H54" s="68">
        <v>3</v>
      </c>
      <c r="I54" s="68">
        <v>3</v>
      </c>
      <c r="J54" s="68">
        <v>3</v>
      </c>
      <c r="K54" s="68">
        <v>3</v>
      </c>
      <c r="L54" s="68">
        <v>3</v>
      </c>
      <c r="M54" s="68">
        <v>3</v>
      </c>
      <c r="N54" s="68"/>
      <c r="O54" s="79"/>
    </row>
    <row r="55" spans="1:15" ht="12">
      <c r="A55" s="77">
        <v>14</v>
      </c>
      <c r="B55" s="66" t="s">
        <v>53</v>
      </c>
      <c r="C55" s="67" t="s">
        <v>164</v>
      </c>
      <c r="D55" s="68"/>
      <c r="E55" s="87">
        <v>92</v>
      </c>
      <c r="F55" s="68">
        <f t="shared" si="14"/>
        <v>92</v>
      </c>
      <c r="G55" s="68">
        <v>3</v>
      </c>
      <c r="H55" s="68">
        <v>3</v>
      </c>
      <c r="I55" s="68">
        <v>3</v>
      </c>
      <c r="J55" s="68">
        <v>2</v>
      </c>
      <c r="K55" s="68">
        <v>2</v>
      </c>
      <c r="L55" s="68">
        <v>2</v>
      </c>
      <c r="M55" s="68">
        <v>3</v>
      </c>
      <c r="N55" s="68"/>
      <c r="O55" s="79"/>
    </row>
    <row r="56" spans="1:15" ht="12">
      <c r="A56" s="77">
        <v>15</v>
      </c>
      <c r="B56" s="66" t="s">
        <v>54</v>
      </c>
      <c r="C56" s="67" t="s">
        <v>166</v>
      </c>
      <c r="D56" s="68">
        <v>89</v>
      </c>
      <c r="E56" s="87">
        <v>100</v>
      </c>
      <c r="F56" s="68">
        <f t="shared" si="14"/>
        <v>11</v>
      </c>
      <c r="G56" s="68">
        <v>2</v>
      </c>
      <c r="H56" s="68">
        <v>2</v>
      </c>
      <c r="I56" s="68">
        <v>2</v>
      </c>
      <c r="J56" s="68">
        <v>2</v>
      </c>
      <c r="K56" s="68">
        <v>2</v>
      </c>
      <c r="L56" s="68">
        <v>2</v>
      </c>
      <c r="M56" s="68">
        <v>2</v>
      </c>
      <c r="N56" s="68"/>
      <c r="O56" s="79"/>
    </row>
    <row r="57" spans="1:15" ht="12">
      <c r="A57" s="77">
        <v>16</v>
      </c>
      <c r="B57" s="66"/>
      <c r="C57" s="67"/>
      <c r="D57" s="68"/>
      <c r="E57" s="87"/>
      <c r="F57" s="68"/>
      <c r="G57" s="68"/>
      <c r="H57" s="68"/>
      <c r="I57" s="68"/>
      <c r="J57" s="68"/>
      <c r="K57" s="68"/>
      <c r="L57" s="68"/>
      <c r="M57" s="68"/>
      <c r="N57" s="68"/>
      <c r="O57" s="79"/>
    </row>
    <row r="58" spans="1:15" ht="12">
      <c r="A58" s="77">
        <v>17</v>
      </c>
      <c r="B58" s="66" t="s">
        <v>55</v>
      </c>
      <c r="C58" s="67" t="s">
        <v>166</v>
      </c>
      <c r="D58" s="68"/>
      <c r="E58" s="87">
        <v>100</v>
      </c>
      <c r="F58" s="68">
        <f t="shared" ref="F58:F61" si="15">E58-D58</f>
        <v>100</v>
      </c>
      <c r="G58" s="68">
        <v>2</v>
      </c>
      <c r="H58" s="68">
        <v>2</v>
      </c>
      <c r="I58" s="68">
        <v>2</v>
      </c>
      <c r="J58" s="68">
        <v>2</v>
      </c>
      <c r="K58" s="68">
        <v>2</v>
      </c>
      <c r="L58" s="68">
        <v>2</v>
      </c>
      <c r="M58" s="68">
        <v>2</v>
      </c>
      <c r="N58" s="68"/>
      <c r="O58" s="79"/>
    </row>
    <row r="59" spans="1:15" ht="12">
      <c r="A59" s="77">
        <v>18</v>
      </c>
      <c r="B59" s="66" t="s">
        <v>56</v>
      </c>
      <c r="C59" s="67" t="s">
        <v>164</v>
      </c>
      <c r="D59" s="68">
        <v>69</v>
      </c>
      <c r="E59" s="87">
        <v>92</v>
      </c>
      <c r="F59" s="68">
        <f t="shared" si="15"/>
        <v>23</v>
      </c>
      <c r="G59" s="68">
        <v>3</v>
      </c>
      <c r="H59" s="68">
        <v>3</v>
      </c>
      <c r="I59" s="68">
        <v>3</v>
      </c>
      <c r="J59" s="68">
        <v>2</v>
      </c>
      <c r="K59" s="68">
        <v>3</v>
      </c>
      <c r="L59" s="68">
        <v>3</v>
      </c>
      <c r="M59" s="68">
        <v>3</v>
      </c>
      <c r="N59" s="68"/>
      <c r="O59" s="79"/>
    </row>
    <row r="60" spans="1:15" ht="12">
      <c r="A60" s="77">
        <v>19</v>
      </c>
      <c r="B60" s="66"/>
      <c r="C60" s="67"/>
      <c r="D60" s="68"/>
      <c r="E60" s="87"/>
      <c r="F60" s="68">
        <f t="shared" si="15"/>
        <v>0</v>
      </c>
      <c r="G60" s="68"/>
      <c r="H60" s="68"/>
      <c r="I60" s="68"/>
      <c r="J60" s="68"/>
      <c r="K60" s="68"/>
      <c r="L60" s="68"/>
      <c r="M60" s="68"/>
      <c r="N60" s="68"/>
      <c r="O60" s="79"/>
    </row>
    <row r="61" spans="1:15" ht="12">
      <c r="A61" s="77">
        <v>20</v>
      </c>
      <c r="B61" s="66" t="s">
        <v>57</v>
      </c>
      <c r="C61" s="67" t="s">
        <v>165</v>
      </c>
      <c r="D61" s="68">
        <v>58</v>
      </c>
      <c r="E61" s="87">
        <v>83</v>
      </c>
      <c r="F61" s="68">
        <f t="shared" si="15"/>
        <v>25</v>
      </c>
      <c r="G61" s="68">
        <v>3</v>
      </c>
      <c r="H61" s="68">
        <v>2</v>
      </c>
      <c r="I61" s="68">
        <v>2</v>
      </c>
      <c r="J61" s="68">
        <v>2</v>
      </c>
      <c r="K61" s="68">
        <v>2</v>
      </c>
      <c r="L61" s="68">
        <v>2</v>
      </c>
      <c r="M61" s="68">
        <v>3</v>
      </c>
      <c r="N61" s="68"/>
      <c r="O61" s="79"/>
    </row>
    <row r="62" spans="1:15" ht="12">
      <c r="A62" s="77">
        <v>21</v>
      </c>
      <c r="B62" s="66"/>
      <c r="C62" s="86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79"/>
    </row>
    <row r="63" spans="1:15" ht="12">
      <c r="A63" s="77">
        <v>22</v>
      </c>
      <c r="B63" s="70"/>
      <c r="C63" s="6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79"/>
    </row>
    <row r="64" spans="1:15" ht="12">
      <c r="A64" s="77">
        <v>23</v>
      </c>
      <c r="B64" s="70"/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79"/>
    </row>
    <row r="65" spans="1:15" ht="12">
      <c r="A65" s="77">
        <v>24</v>
      </c>
      <c r="B65" s="70"/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79"/>
    </row>
    <row r="66" spans="1:15" ht="12">
      <c r="A66" s="77">
        <v>25</v>
      </c>
      <c r="B66" s="70"/>
      <c r="C66" s="6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79"/>
    </row>
    <row r="67" spans="1:15" ht="12">
      <c r="A67" s="77">
        <v>26</v>
      </c>
      <c r="B67" s="70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79"/>
    </row>
    <row r="68" spans="1:15" ht="12">
      <c r="A68" s="77">
        <v>27</v>
      </c>
      <c r="B68" s="70"/>
      <c r="C68" s="6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79"/>
    </row>
    <row r="69" spans="1:15" ht="12">
      <c r="A69" s="77">
        <v>28</v>
      </c>
      <c r="B69" s="70"/>
      <c r="C69" s="6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79"/>
    </row>
    <row r="70" spans="1:15" ht="12">
      <c r="A70" s="77">
        <v>29</v>
      </c>
      <c r="B70" s="70"/>
      <c r="C70" s="67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79"/>
    </row>
    <row r="71" spans="1:15" ht="12">
      <c r="A71" s="81">
        <v>30</v>
      </c>
      <c r="B71" s="82"/>
      <c r="C71" s="74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80"/>
    </row>
    <row r="72" spans="1:15" ht="12">
      <c r="A72" s="54" t="s">
        <v>39</v>
      </c>
      <c r="B72" s="54">
        <v>17</v>
      </c>
      <c r="C72" s="58" t="s">
        <v>1</v>
      </c>
      <c r="D72" s="83"/>
      <c r="E72" s="84"/>
      <c r="F72" s="85"/>
      <c r="G72" s="56">
        <f t="shared" ref="G72:L72" si="16">COUNTIF(G42:G71,"3") + COUNTIF(G42:G71,"4") + COUNTIF(G42:G71,"5")</f>
        <v>15</v>
      </c>
      <c r="H72" s="56">
        <f t="shared" si="16"/>
        <v>14</v>
      </c>
      <c r="I72" s="56">
        <f t="shared" si="16"/>
        <v>14</v>
      </c>
      <c r="J72" s="56">
        <f t="shared" si="16"/>
        <v>10</v>
      </c>
      <c r="K72" s="56">
        <f t="shared" si="16"/>
        <v>12</v>
      </c>
      <c r="L72" s="56">
        <f t="shared" si="16"/>
        <v>13</v>
      </c>
      <c r="M72" s="56">
        <f>COUNTIF(M42:M71,"3") + COUNTIF(M42:M71,"4") + COUNTIF(M42:M71,"5")</f>
        <v>15</v>
      </c>
      <c r="N72" s="56">
        <f t="shared" ref="N72:O72" si="17">COUNTIF(N42:N71,"3") + COUNTIF(N42:N71,"4") + COUNTIF(N42:N71,"5")</f>
        <v>0</v>
      </c>
      <c r="O72" s="56">
        <f t="shared" si="17"/>
        <v>0</v>
      </c>
    </row>
    <row r="73" spans="1:15" ht="12">
      <c r="A73" s="60"/>
      <c r="B73" s="60"/>
      <c r="C73" s="58" t="s">
        <v>2</v>
      </c>
      <c r="D73" s="55"/>
      <c r="E73" s="55"/>
      <c r="F73" s="55"/>
      <c r="G73" s="56">
        <f t="shared" ref="G73" si="18">(G72/$B$34)*100</f>
        <v>88.235294117647058</v>
      </c>
      <c r="H73" s="56">
        <f t="shared" ref="H73" si="19">(H72/$B$34)*100</f>
        <v>82.35294117647058</v>
      </c>
      <c r="I73" s="56">
        <f t="shared" ref="I73" si="20">(I72/$B$34)*100</f>
        <v>82.35294117647058</v>
      </c>
      <c r="J73" s="56">
        <f>(J72/$B$34)*100</f>
        <v>58.82352941176471</v>
      </c>
      <c r="K73" s="56">
        <f t="shared" ref="K73:L73" si="21">(K72/$B$34)*100</f>
        <v>70.588235294117652</v>
      </c>
      <c r="L73" s="56">
        <f t="shared" si="21"/>
        <v>76.470588235294116</v>
      </c>
      <c r="M73" s="56">
        <f>(M72/$B$34)*100</f>
        <v>88.235294117647058</v>
      </c>
      <c r="N73" s="56">
        <f t="shared" ref="N73:O73" si="22">(N72/$B$34)*100</f>
        <v>0</v>
      </c>
      <c r="O73" s="56">
        <f t="shared" si="22"/>
        <v>0</v>
      </c>
    </row>
    <row r="74" spans="1:15" ht="12">
      <c r="A74" s="64"/>
      <c r="B74" s="60"/>
      <c r="C74" s="59" t="s">
        <v>3</v>
      </c>
      <c r="D74" s="55"/>
      <c r="E74" s="55"/>
      <c r="F74" s="55"/>
      <c r="G74" s="57">
        <f t="shared" ref="G74:L74" si="23">COUNTIF(G42:G71,"1") + COUNTIF(G42:G71,"2")</f>
        <v>2</v>
      </c>
      <c r="H74" s="57">
        <f t="shared" si="23"/>
        <v>3</v>
      </c>
      <c r="I74" s="57">
        <f t="shared" si="23"/>
        <v>3</v>
      </c>
      <c r="J74" s="57">
        <f t="shared" si="23"/>
        <v>7</v>
      </c>
      <c r="K74" s="57">
        <f t="shared" si="23"/>
        <v>5</v>
      </c>
      <c r="L74" s="57">
        <f t="shared" si="23"/>
        <v>4</v>
      </c>
      <c r="M74" s="65">
        <f>COUNTIF(M42:M71,"1") + COUNTIF(M42:M71,"2")</f>
        <v>2</v>
      </c>
      <c r="N74" s="65">
        <f t="shared" ref="N74:O74" si="24">COUNTIF(N42:N71,"1") + COUNTIF(N42:N71,"2")</f>
        <v>0</v>
      </c>
      <c r="O74" s="65">
        <f t="shared" si="24"/>
        <v>0</v>
      </c>
    </row>
    <row r="75" spans="1:15" ht="12">
      <c r="A75" s="60"/>
      <c r="B75" s="60"/>
      <c r="C75" s="59" t="s">
        <v>4</v>
      </c>
      <c r="D75" s="55"/>
      <c r="E75" s="55"/>
      <c r="F75" s="55"/>
      <c r="G75" s="57">
        <f t="shared" ref="G75:L75" si="25">(G74/$B$34)*100</f>
        <v>11.76470588235294</v>
      </c>
      <c r="H75" s="57">
        <f t="shared" si="25"/>
        <v>17.647058823529413</v>
      </c>
      <c r="I75" s="57">
        <f t="shared" si="25"/>
        <v>17.647058823529413</v>
      </c>
      <c r="J75" s="57">
        <f t="shared" si="25"/>
        <v>41.17647058823529</v>
      </c>
      <c r="K75" s="57">
        <f t="shared" si="25"/>
        <v>29.411764705882355</v>
      </c>
      <c r="L75" s="57">
        <f t="shared" si="25"/>
        <v>23.52941176470588</v>
      </c>
      <c r="M75" s="65">
        <f>(M74/$B$34)*100</f>
        <v>11.76470588235294</v>
      </c>
      <c r="N75" s="65">
        <f t="shared" ref="N75:O75" si="26">(N74/$B$34)*100</f>
        <v>0</v>
      </c>
      <c r="O75" s="65">
        <f t="shared" si="26"/>
        <v>0</v>
      </c>
    </row>
    <row r="76" spans="1:15"/>
    <row r="77" spans="1:15"/>
    <row r="78" spans="1:15"/>
    <row r="79" spans="1:15"/>
    <row r="80" spans="1:15"/>
    <row r="81" spans="1:1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0.5" hidden="1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0.5" hidden="1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0.5" hidden="1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0.5" hidden="1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0.5" hidden="1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ht="10.5" hidden="1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ht="10.5" hidden="1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ht="10.5" hidden="1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ht="10.5" hidden="1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ht="10.5" hidden="1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0.5" hidden="1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0.5" hidden="1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ht="10.5" hidden="1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ht="10.5" hidden="1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ht="10.5" hidden="1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ht="10.5" hidden="1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ht="10.5" hidden="1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ht="10.5" hidden="1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ht="10.5" hidden="1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ht="10.5" hidden="1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ht="10.5" hidden="1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ht="10.5" hidden="1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ht="10.5" hidden="1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ht="10.5" hidden="1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ht="10.5" hidden="1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ht="10.5" hidden="1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ht="10.5" hidden="1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ht="10.5" hidden="1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ht="10.5" hidden="1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ht="10.5" hidden="1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ht="10.5" hidden="1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ht="10.5" hidden="1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ht="10.5" hidden="1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ht="10.5" hidden="1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ht="10.5" hidden="1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ht="10.5" hidden="1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ht="10.5" hidden="1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ht="10.5" hidden="1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ht="10.5" hidden="1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ht="10.5" hidden="1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ht="10.5" hidden="1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ht="10.5" hidden="1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ht="10.5" hidden="1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ht="10.5" hidden="1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ht="10.5" hidden="1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ht="10.5" hidden="1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ht="10.5" hidden="1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ht="10.5" hidden="1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ht="10.5" hidden="1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ht="10.5" hidden="1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ht="10.5" hidden="1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ht="10.5" hidden="1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ht="10.5" hidden="1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ht="10.5" hidden="1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ht="10.5" hidden="1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ht="10.5" hidden="1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ht="10.5" hidden="1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ht="10.5" hidden="1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ht="10.5" hidden="1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ht="10.5" hidden="1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ht="10.5" hidden="1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ht="10.5" hidden="1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ht="10.5" hidden="1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ht="10.5" hidden="1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ht="10.5" hidden="1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ht="10.5" hidden="1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ht="10.5" hidden="1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ht="10.5" hidden="1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10.5" hidden="1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ht="10.5" hidden="1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ht="10.5" hidden="1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ht="10.5" hidden="1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ht="10.5" hidden="1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ht="10.5" hidden="1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ht="10.5" hidden="1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ht="10.5" hidden="1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ht="10.5" hidden="1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ht="10.5" hidden="1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ht="10.5" hidden="1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ht="10.5" hidden="1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ht="10.5" hidden="1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ht="10.5" hidden="1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ht="10.5" hidden="1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ht="10.5" hidden="1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ht="10.5" hidden="1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ht="10.5" hidden="1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ht="10.5" hidden="1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ht="10.5" hidden="1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ht="10.5" hidden="1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ht="10.5" hidden="1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ht="10.5" hidden="1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ht="10.5" hidden="1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ht="10.5" hidden="1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ht="10.5" hidden="1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ht="10.5" hidden="1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10.5" hidden="1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ht="10.5" hidden="1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ht="10.5" hidden="1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ht="10.5" hidden="1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ht="10.5" hidden="1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10.5" hidden="1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0.5" hidden="1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ht="10.5" hidden="1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ht="10.5" hidden="1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ht="10.5" hidden="1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ht="10.5" hidden="1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ht="10.5" hidden="1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ht="10.5" hidden="1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ht="10.5" hidden="1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ht="10.5" hidden="1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ht="10.5" hidden="1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1:15" ht="10.5" hidden="1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</row>
    <row r="194" spans="1:15" ht="10.5" hidden="1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</row>
    <row r="195" spans="1:15" ht="10.5" hidden="1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</row>
    <row r="196" spans="1:15" ht="10.5" hidden="1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</row>
    <row r="197" spans="1:15" ht="10.5" hidden="1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</row>
    <row r="198" spans="1:15" ht="10.5" hidden="1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</row>
    <row r="199" spans="1:15" ht="10.5" hidden="1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</row>
    <row r="200" spans="1:15" ht="10.5" hidden="1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</row>
    <row r="201" spans="1:15" ht="10.5" hidden="1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</row>
    <row r="202" spans="1:15" ht="10.5" hidden="1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</row>
    <row r="203" spans="1:15" ht="10.5" hidden="1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</row>
    <row r="204" spans="1:15" ht="10.5" hidden="1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</row>
    <row r="205" spans="1:15" ht="10.5" hidden="1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</row>
    <row r="206" spans="1:15" ht="10.5" hidden="1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</row>
    <row r="207" spans="1:15" ht="10.5" hidden="1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</row>
    <row r="208" spans="1:15"/>
    <row r="209"/>
    <row r="210"/>
    <row r="211"/>
    <row r="212"/>
  </sheetData>
  <mergeCells count="16">
    <mergeCell ref="A1:O1"/>
    <mergeCell ref="A2:A3"/>
    <mergeCell ref="B2:B3"/>
    <mergeCell ref="C2:C3"/>
    <mergeCell ref="D2:F2"/>
    <mergeCell ref="J2:L2"/>
    <mergeCell ref="M2:O2"/>
    <mergeCell ref="G2:I2"/>
    <mergeCell ref="A39:O39"/>
    <mergeCell ref="A40:A41"/>
    <mergeCell ref="B40:B41"/>
    <mergeCell ref="C40:C41"/>
    <mergeCell ref="D40:F40"/>
    <mergeCell ref="J40:L40"/>
    <mergeCell ref="M40:O40"/>
    <mergeCell ref="G40:I40"/>
  </mergeCells>
  <pageMargins left="0.40982142857142856" right="0.7" top="0.75" bottom="0.75" header="0.3" footer="0.3"/>
  <pageSetup paperSize="9" scale="81" orientation="landscape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showGridLines="0" view="pageLayout" topLeftCell="A39" zoomScaleNormal="100" workbookViewId="0">
      <selection activeCell="C43" sqref="C43"/>
    </sheetView>
  </sheetViews>
  <sheetFormatPr defaultColWidth="0" defaultRowHeight="10.5" zeroHeight="1"/>
  <cols>
    <col min="1" max="1" width="2.81640625" style="3" customWidth="1"/>
    <col min="2" max="2" width="34.6328125" style="3" customWidth="1"/>
    <col min="3" max="3" width="47.54296875" style="1" customWidth="1"/>
    <col min="4" max="15" width="4.08984375" style="1" customWidth="1"/>
    <col min="16" max="16" width="1.36328125" style="2" customWidth="1"/>
    <col min="17" max="17" width="1.36328125" style="2" hidden="1" customWidth="1"/>
    <col min="18" max="16384" width="1.36328125" style="2" hidden="1"/>
  </cols>
  <sheetData>
    <row r="1" spans="1:15" ht="23.5">
      <c r="A1" s="88" t="s">
        <v>160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ht="10.5" customHeight="1">
      <c r="A2" s="89" t="s">
        <v>26</v>
      </c>
      <c r="B2" s="89" t="s">
        <v>27</v>
      </c>
      <c r="C2" s="89" t="s">
        <v>0</v>
      </c>
      <c r="D2" s="90" t="s">
        <v>33</v>
      </c>
      <c r="E2" s="90"/>
      <c r="F2" s="90"/>
      <c r="G2" s="90" t="s">
        <v>82</v>
      </c>
      <c r="H2" s="90"/>
      <c r="I2" s="90"/>
      <c r="J2" s="90" t="s">
        <v>37</v>
      </c>
      <c r="K2" s="90"/>
      <c r="L2" s="90"/>
      <c r="M2" s="90" t="s">
        <v>38</v>
      </c>
      <c r="N2" s="90"/>
      <c r="O2" s="90"/>
    </row>
    <row r="3" spans="1:15" s="9" customFormat="1" ht="33" customHeight="1">
      <c r="A3" s="89"/>
      <c r="B3" s="89"/>
      <c r="C3" s="89"/>
      <c r="D3" s="52" t="s">
        <v>34</v>
      </c>
      <c r="E3" s="52" t="s">
        <v>35</v>
      </c>
      <c r="F3" s="52" t="s">
        <v>36</v>
      </c>
      <c r="G3" s="53" t="s">
        <v>30</v>
      </c>
      <c r="H3" s="53" t="s">
        <v>31</v>
      </c>
      <c r="I3" s="53" t="s">
        <v>32</v>
      </c>
      <c r="J3" s="53" t="s">
        <v>30</v>
      </c>
      <c r="K3" s="53" t="s">
        <v>31</v>
      </c>
      <c r="L3" s="53" t="s">
        <v>32</v>
      </c>
      <c r="M3" s="53" t="s">
        <v>30</v>
      </c>
      <c r="N3" s="53" t="s">
        <v>31</v>
      </c>
      <c r="O3" s="53" t="s">
        <v>32</v>
      </c>
    </row>
    <row r="4" spans="1:15" ht="12">
      <c r="A4" s="76">
        <v>1</v>
      </c>
      <c r="B4" s="71" t="s">
        <v>58</v>
      </c>
      <c r="C4" s="72" t="s">
        <v>80</v>
      </c>
      <c r="D4" s="73">
        <v>63</v>
      </c>
      <c r="E4" s="73">
        <v>63</v>
      </c>
      <c r="F4" s="73">
        <f>E4-D4</f>
        <v>0</v>
      </c>
      <c r="G4" s="73"/>
      <c r="H4" s="73"/>
      <c r="I4" s="73"/>
      <c r="J4" s="73">
        <v>2</v>
      </c>
      <c r="K4" s="73">
        <v>2</v>
      </c>
      <c r="L4" s="73">
        <v>2</v>
      </c>
      <c r="M4" s="73">
        <v>3</v>
      </c>
      <c r="O4" s="78"/>
    </row>
    <row r="5" spans="1:15" ht="12">
      <c r="A5" s="77">
        <v>2</v>
      </c>
      <c r="B5" s="66" t="s">
        <v>59</v>
      </c>
      <c r="C5" s="67" t="s">
        <v>80</v>
      </c>
      <c r="D5" s="68">
        <v>75</v>
      </c>
      <c r="E5" s="68"/>
      <c r="F5" s="68">
        <f t="shared" ref="F5:F23" si="0">E5-D5</f>
        <v>-75</v>
      </c>
      <c r="G5" s="68">
        <v>3</v>
      </c>
      <c r="H5" s="68">
        <v>3</v>
      </c>
      <c r="I5" s="68">
        <v>3</v>
      </c>
      <c r="J5" s="68">
        <v>3</v>
      </c>
      <c r="K5" s="68">
        <v>3</v>
      </c>
      <c r="L5" s="68">
        <v>3</v>
      </c>
      <c r="M5" s="68">
        <v>4</v>
      </c>
      <c r="O5" s="79"/>
    </row>
    <row r="6" spans="1:15" ht="12">
      <c r="A6" s="77">
        <v>3</v>
      </c>
      <c r="B6" s="66" t="s">
        <v>60</v>
      </c>
      <c r="C6" s="67" t="s">
        <v>80</v>
      </c>
      <c r="D6" s="68">
        <v>88</v>
      </c>
      <c r="E6" s="87">
        <v>100</v>
      </c>
      <c r="F6" s="68">
        <f t="shared" si="0"/>
        <v>12</v>
      </c>
      <c r="G6" s="68">
        <v>3</v>
      </c>
      <c r="H6" s="68">
        <v>3</v>
      </c>
      <c r="I6" s="68">
        <v>3</v>
      </c>
      <c r="J6" s="68">
        <v>3</v>
      </c>
      <c r="K6" s="68">
        <v>4</v>
      </c>
      <c r="L6" s="68">
        <v>4</v>
      </c>
      <c r="M6" s="68">
        <v>4</v>
      </c>
      <c r="O6" s="79"/>
    </row>
    <row r="7" spans="1:15" ht="12">
      <c r="A7" s="77">
        <v>4</v>
      </c>
      <c r="B7" s="66" t="s">
        <v>61</v>
      </c>
      <c r="C7" s="67" t="s">
        <v>81</v>
      </c>
      <c r="D7" s="68">
        <v>25</v>
      </c>
      <c r="E7" s="68">
        <v>83</v>
      </c>
      <c r="F7" s="68">
        <f t="shared" si="0"/>
        <v>58</v>
      </c>
      <c r="G7" s="68">
        <v>2</v>
      </c>
      <c r="H7" s="68">
        <v>2</v>
      </c>
      <c r="I7" s="68">
        <v>2</v>
      </c>
      <c r="J7" s="68">
        <v>2</v>
      </c>
      <c r="K7" s="68">
        <v>2</v>
      </c>
      <c r="L7" s="68">
        <v>2</v>
      </c>
      <c r="M7" s="68">
        <v>2</v>
      </c>
      <c r="O7" s="79"/>
    </row>
    <row r="8" spans="1:15" ht="12">
      <c r="A8" s="77">
        <v>5</v>
      </c>
      <c r="B8" s="66" t="s">
        <v>62</v>
      </c>
      <c r="C8" s="67" t="s">
        <v>80</v>
      </c>
      <c r="D8" s="68">
        <v>38</v>
      </c>
      <c r="E8" s="68">
        <v>63</v>
      </c>
      <c r="F8" s="68">
        <f t="shared" si="0"/>
        <v>25</v>
      </c>
      <c r="G8" s="68" t="s">
        <v>83</v>
      </c>
      <c r="H8" s="68">
        <v>3</v>
      </c>
      <c r="I8" s="68">
        <v>3</v>
      </c>
      <c r="J8" s="68">
        <v>3</v>
      </c>
      <c r="K8" s="68">
        <v>3</v>
      </c>
      <c r="L8" s="68">
        <v>3</v>
      </c>
      <c r="M8" s="68">
        <v>3</v>
      </c>
      <c r="O8" s="79"/>
    </row>
    <row r="9" spans="1:15" ht="12">
      <c r="A9" s="77">
        <v>6</v>
      </c>
      <c r="B9" s="66" t="s">
        <v>63</v>
      </c>
      <c r="C9" s="67" t="s">
        <v>80</v>
      </c>
      <c r="D9" s="68">
        <v>63</v>
      </c>
      <c r="E9" s="68">
        <v>88</v>
      </c>
      <c r="F9" s="68">
        <f t="shared" si="0"/>
        <v>25</v>
      </c>
      <c r="G9" s="68">
        <v>2</v>
      </c>
      <c r="H9" s="68">
        <v>2</v>
      </c>
      <c r="I9" s="68">
        <v>2</v>
      </c>
      <c r="J9" s="68">
        <v>2</v>
      </c>
      <c r="K9" s="68">
        <v>2</v>
      </c>
      <c r="L9" s="68">
        <v>2</v>
      </c>
      <c r="M9" s="68">
        <v>2</v>
      </c>
      <c r="O9" s="79"/>
    </row>
    <row r="10" spans="1:15" ht="12">
      <c r="A10" s="77">
        <v>7</v>
      </c>
      <c r="B10" s="66" t="s">
        <v>64</v>
      </c>
      <c r="C10" s="67" t="s">
        <v>80</v>
      </c>
      <c r="D10" s="68">
        <v>38</v>
      </c>
      <c r="E10" s="68"/>
      <c r="F10" s="68">
        <f t="shared" si="0"/>
        <v>-38</v>
      </c>
      <c r="G10" s="68">
        <v>3</v>
      </c>
      <c r="H10" s="68">
        <v>3</v>
      </c>
      <c r="I10" s="68">
        <v>3</v>
      </c>
      <c r="J10" s="68">
        <v>2</v>
      </c>
      <c r="K10" s="68">
        <v>2</v>
      </c>
      <c r="L10" s="68">
        <v>2</v>
      </c>
      <c r="M10" s="68">
        <v>2</v>
      </c>
      <c r="O10" s="79"/>
    </row>
    <row r="11" spans="1:15" ht="12">
      <c r="A11" s="77">
        <v>8</v>
      </c>
      <c r="B11" s="66" t="s">
        <v>65</v>
      </c>
      <c r="C11" s="67" t="s">
        <v>84</v>
      </c>
      <c r="D11" s="68"/>
      <c r="E11" s="68"/>
      <c r="F11" s="68">
        <f t="shared" si="0"/>
        <v>0</v>
      </c>
      <c r="G11" s="68"/>
      <c r="H11" s="68"/>
      <c r="I11" s="68"/>
      <c r="J11" s="68">
        <v>4</v>
      </c>
      <c r="K11" s="68">
        <v>4</v>
      </c>
      <c r="L11" s="68">
        <v>4</v>
      </c>
      <c r="M11" s="68">
        <v>4</v>
      </c>
      <c r="O11" s="79"/>
    </row>
    <row r="12" spans="1:15" ht="12">
      <c r="A12" s="77">
        <v>9</v>
      </c>
      <c r="B12" s="66" t="s">
        <v>66</v>
      </c>
      <c r="C12" s="67" t="s">
        <v>79</v>
      </c>
      <c r="D12" s="68">
        <v>75</v>
      </c>
      <c r="E12" s="68">
        <v>75</v>
      </c>
      <c r="F12" s="68">
        <f t="shared" si="0"/>
        <v>0</v>
      </c>
      <c r="G12" s="68">
        <v>2</v>
      </c>
      <c r="H12" s="68">
        <v>2</v>
      </c>
      <c r="I12" s="68">
        <v>2</v>
      </c>
      <c r="J12" s="68">
        <v>3</v>
      </c>
      <c r="K12" s="68">
        <v>3</v>
      </c>
      <c r="L12" s="68">
        <v>3</v>
      </c>
      <c r="M12" s="68">
        <v>2</v>
      </c>
      <c r="O12" s="79"/>
    </row>
    <row r="13" spans="1:15" ht="12">
      <c r="A13" s="77">
        <v>10</v>
      </c>
      <c r="B13" s="66" t="s">
        <v>67</v>
      </c>
      <c r="C13" s="67" t="s">
        <v>78</v>
      </c>
      <c r="D13" s="68">
        <v>67</v>
      </c>
      <c r="E13" s="68">
        <v>89</v>
      </c>
      <c r="F13" s="68">
        <f t="shared" si="0"/>
        <v>22</v>
      </c>
      <c r="G13" s="68">
        <v>4</v>
      </c>
      <c r="H13" s="68">
        <v>4</v>
      </c>
      <c r="I13" s="68">
        <v>4</v>
      </c>
      <c r="J13" s="68">
        <v>3</v>
      </c>
      <c r="K13" s="68">
        <v>3</v>
      </c>
      <c r="L13" s="68">
        <v>3</v>
      </c>
      <c r="M13" s="68">
        <v>2</v>
      </c>
      <c r="O13" s="79"/>
    </row>
    <row r="14" spans="1:15" ht="12">
      <c r="A14" s="77">
        <v>11</v>
      </c>
      <c r="B14" s="66" t="s">
        <v>68</v>
      </c>
      <c r="C14" s="67" t="s">
        <v>79</v>
      </c>
      <c r="D14" s="68">
        <v>75</v>
      </c>
      <c r="E14" s="68">
        <v>63</v>
      </c>
      <c r="F14" s="68">
        <f t="shared" si="0"/>
        <v>-12</v>
      </c>
      <c r="G14" s="68">
        <v>2</v>
      </c>
      <c r="H14" s="68">
        <v>2</v>
      </c>
      <c r="I14" s="68">
        <v>2</v>
      </c>
      <c r="J14" s="68">
        <v>2</v>
      </c>
      <c r="K14" s="68">
        <v>2</v>
      </c>
      <c r="L14" s="68">
        <v>2</v>
      </c>
      <c r="M14" s="68">
        <v>2</v>
      </c>
      <c r="O14" s="79"/>
    </row>
    <row r="15" spans="1:15" ht="12">
      <c r="A15" s="77">
        <v>12</v>
      </c>
      <c r="B15" s="66" t="s">
        <v>69</v>
      </c>
      <c r="C15" s="67" t="s">
        <v>81</v>
      </c>
      <c r="D15" s="68">
        <v>58</v>
      </c>
      <c r="E15" s="68">
        <v>75</v>
      </c>
      <c r="F15" s="68">
        <f t="shared" si="0"/>
        <v>17</v>
      </c>
      <c r="G15" s="68">
        <v>4</v>
      </c>
      <c r="H15" s="68">
        <v>4</v>
      </c>
      <c r="I15" s="68">
        <v>5</v>
      </c>
      <c r="J15" s="68">
        <v>3</v>
      </c>
      <c r="K15" s="68">
        <v>3</v>
      </c>
      <c r="L15" s="68">
        <v>3</v>
      </c>
      <c r="M15" s="68">
        <v>3</v>
      </c>
      <c r="O15" s="79"/>
    </row>
    <row r="16" spans="1:15" ht="12">
      <c r="A16" s="77">
        <v>13</v>
      </c>
      <c r="B16" s="66" t="s">
        <v>70</v>
      </c>
      <c r="C16" s="67" t="s">
        <v>80</v>
      </c>
      <c r="D16" s="68">
        <v>50</v>
      </c>
      <c r="E16" s="68">
        <v>88</v>
      </c>
      <c r="F16" s="68">
        <f t="shared" si="0"/>
        <v>38</v>
      </c>
      <c r="G16" s="68">
        <v>2</v>
      </c>
      <c r="H16" s="68">
        <v>2</v>
      </c>
      <c r="I16" s="68">
        <v>2</v>
      </c>
      <c r="J16" s="68">
        <v>2</v>
      </c>
      <c r="K16" s="68">
        <v>2</v>
      </c>
      <c r="L16" s="68">
        <v>2</v>
      </c>
      <c r="M16" s="68">
        <v>3</v>
      </c>
      <c r="O16" s="79"/>
    </row>
    <row r="17" spans="1:15" ht="12">
      <c r="A17" s="77">
        <v>14</v>
      </c>
      <c r="B17" s="66" t="s">
        <v>71</v>
      </c>
      <c r="C17" s="67" t="s">
        <v>78</v>
      </c>
      <c r="D17" s="68">
        <v>56</v>
      </c>
      <c r="E17" s="68">
        <v>100</v>
      </c>
      <c r="F17" s="68">
        <f t="shared" si="0"/>
        <v>44</v>
      </c>
      <c r="G17" s="68">
        <v>3</v>
      </c>
      <c r="H17" s="68">
        <v>3</v>
      </c>
      <c r="I17" s="68">
        <v>3</v>
      </c>
      <c r="J17" s="68">
        <v>3</v>
      </c>
      <c r="K17" s="68">
        <v>4</v>
      </c>
      <c r="L17" s="68">
        <v>3</v>
      </c>
      <c r="M17" s="68">
        <v>3</v>
      </c>
      <c r="O17" s="79"/>
    </row>
    <row r="18" spans="1:15" ht="12">
      <c r="A18" s="77">
        <v>15</v>
      </c>
      <c r="B18" s="66" t="s">
        <v>72</v>
      </c>
      <c r="C18" s="67" t="s">
        <v>81</v>
      </c>
      <c r="D18" s="68">
        <v>75</v>
      </c>
      <c r="E18" s="68">
        <v>92</v>
      </c>
      <c r="F18" s="68">
        <f t="shared" si="0"/>
        <v>17</v>
      </c>
      <c r="G18" s="68">
        <v>4</v>
      </c>
      <c r="H18" s="68">
        <v>5</v>
      </c>
      <c r="I18" s="68">
        <v>5</v>
      </c>
      <c r="J18" s="68">
        <v>5</v>
      </c>
      <c r="K18" s="68">
        <v>5</v>
      </c>
      <c r="L18" s="68">
        <v>5</v>
      </c>
      <c r="M18" s="68">
        <v>5</v>
      </c>
      <c r="O18" s="79"/>
    </row>
    <row r="19" spans="1:15" ht="12">
      <c r="A19" s="77">
        <v>16</v>
      </c>
      <c r="B19" s="66" t="s">
        <v>73</v>
      </c>
      <c r="C19" s="67" t="s">
        <v>81</v>
      </c>
      <c r="D19" s="68">
        <v>58</v>
      </c>
      <c r="E19" s="68">
        <v>67</v>
      </c>
      <c r="F19" s="68">
        <f t="shared" si="0"/>
        <v>9</v>
      </c>
      <c r="G19" s="68">
        <v>3</v>
      </c>
      <c r="H19" s="68">
        <v>2</v>
      </c>
      <c r="I19" s="68">
        <v>3</v>
      </c>
      <c r="J19" s="68">
        <v>2</v>
      </c>
      <c r="K19" s="68">
        <v>2</v>
      </c>
      <c r="L19" s="68">
        <v>2</v>
      </c>
      <c r="M19" s="68">
        <v>3</v>
      </c>
      <c r="O19" s="79"/>
    </row>
    <row r="20" spans="1:15" ht="12">
      <c r="A20" s="77">
        <v>17</v>
      </c>
      <c r="B20" s="66" t="s">
        <v>74</v>
      </c>
      <c r="C20" s="67" t="s">
        <v>79</v>
      </c>
      <c r="D20" s="68">
        <v>88</v>
      </c>
      <c r="E20" s="68">
        <v>75</v>
      </c>
      <c r="F20" s="68">
        <f t="shared" si="0"/>
        <v>-13</v>
      </c>
      <c r="G20" s="68">
        <v>3</v>
      </c>
      <c r="H20" s="68">
        <v>2</v>
      </c>
      <c r="I20" s="68">
        <v>2</v>
      </c>
      <c r="J20" s="68">
        <v>3</v>
      </c>
      <c r="K20" s="68">
        <v>2</v>
      </c>
      <c r="L20" s="68">
        <v>2</v>
      </c>
      <c r="M20" s="68">
        <v>2</v>
      </c>
      <c r="O20" s="79"/>
    </row>
    <row r="21" spans="1:15" ht="12">
      <c r="A21" s="77">
        <v>18</v>
      </c>
      <c r="B21" s="66" t="s">
        <v>75</v>
      </c>
      <c r="C21" s="67" t="s">
        <v>79</v>
      </c>
      <c r="D21" s="68">
        <v>50</v>
      </c>
      <c r="E21" s="68">
        <v>88</v>
      </c>
      <c r="F21" s="68">
        <f t="shared" si="0"/>
        <v>38</v>
      </c>
      <c r="G21" s="68">
        <v>3</v>
      </c>
      <c r="H21" s="68">
        <v>3</v>
      </c>
      <c r="I21" s="68">
        <v>3</v>
      </c>
      <c r="J21" s="68">
        <v>2</v>
      </c>
      <c r="K21" s="68">
        <v>2</v>
      </c>
      <c r="L21" s="68">
        <v>2</v>
      </c>
      <c r="M21" s="68">
        <v>2</v>
      </c>
      <c r="O21" s="79"/>
    </row>
    <row r="22" spans="1:15" ht="12">
      <c r="A22" s="77">
        <v>19</v>
      </c>
      <c r="B22" s="66" t="s">
        <v>76</v>
      </c>
      <c r="C22" s="86" t="s">
        <v>78</v>
      </c>
      <c r="D22" s="68">
        <v>78</v>
      </c>
      <c r="E22" s="68">
        <v>67</v>
      </c>
      <c r="F22" s="68">
        <f t="shared" si="0"/>
        <v>-11</v>
      </c>
      <c r="G22" s="68">
        <v>2</v>
      </c>
      <c r="H22" s="68">
        <v>2</v>
      </c>
      <c r="I22" s="68">
        <v>2</v>
      </c>
      <c r="J22" s="68">
        <v>2</v>
      </c>
      <c r="K22" s="68">
        <v>2</v>
      </c>
      <c r="L22" s="68">
        <v>2</v>
      </c>
      <c r="M22" s="68">
        <v>2</v>
      </c>
      <c r="O22" s="79"/>
    </row>
    <row r="23" spans="1:15" ht="12">
      <c r="A23" s="77">
        <v>20</v>
      </c>
      <c r="B23" s="66" t="s">
        <v>77</v>
      </c>
      <c r="C23" s="67" t="s">
        <v>78</v>
      </c>
      <c r="D23" s="68">
        <v>67</v>
      </c>
      <c r="E23" s="69"/>
      <c r="F23" s="68">
        <f t="shared" si="0"/>
        <v>-67</v>
      </c>
      <c r="G23" s="68">
        <v>3</v>
      </c>
      <c r="H23" s="68">
        <v>3</v>
      </c>
      <c r="I23" s="68">
        <v>3</v>
      </c>
      <c r="J23" s="68">
        <v>2</v>
      </c>
      <c r="K23" s="68">
        <v>3</v>
      </c>
      <c r="L23" s="68">
        <v>3</v>
      </c>
      <c r="M23" s="68">
        <v>3</v>
      </c>
      <c r="O23" s="79"/>
    </row>
    <row r="24" spans="1:15" ht="12">
      <c r="A24" s="77">
        <v>21</v>
      </c>
      <c r="B24" s="66"/>
      <c r="C24" s="86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79"/>
    </row>
    <row r="25" spans="1:15" ht="12">
      <c r="A25" s="77">
        <v>22</v>
      </c>
      <c r="B25" s="70"/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79"/>
    </row>
    <row r="26" spans="1:15" ht="12">
      <c r="A26" s="77">
        <v>23</v>
      </c>
      <c r="B26" s="70"/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9"/>
    </row>
    <row r="27" spans="1:15" ht="12">
      <c r="A27" s="77">
        <v>24</v>
      </c>
      <c r="B27" s="70"/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9"/>
    </row>
    <row r="28" spans="1:15" ht="12">
      <c r="A28" s="77">
        <v>25</v>
      </c>
      <c r="B28" s="70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79"/>
    </row>
    <row r="29" spans="1:15" ht="12">
      <c r="A29" s="77">
        <v>26</v>
      </c>
      <c r="B29" s="70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79"/>
    </row>
    <row r="30" spans="1:15" ht="12">
      <c r="A30" s="77">
        <v>27</v>
      </c>
      <c r="B30" s="7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79"/>
    </row>
    <row r="31" spans="1:15" ht="12">
      <c r="A31" s="77">
        <v>28</v>
      </c>
      <c r="B31" s="70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79"/>
    </row>
    <row r="32" spans="1:15" ht="12">
      <c r="A32" s="77">
        <v>29</v>
      </c>
      <c r="B32" s="70"/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79"/>
    </row>
    <row r="33" spans="1:15" ht="12">
      <c r="A33" s="81">
        <v>30</v>
      </c>
      <c r="B33" s="82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80"/>
    </row>
    <row r="34" spans="1:15" ht="12">
      <c r="A34" s="54" t="s">
        <v>39</v>
      </c>
      <c r="B34" s="54">
        <f>COUNTIF(B4:B33,"*")</f>
        <v>20</v>
      </c>
      <c r="C34" s="58" t="s">
        <v>1</v>
      </c>
      <c r="D34" s="83"/>
      <c r="E34" s="84"/>
      <c r="F34" s="85"/>
      <c r="G34" s="56"/>
      <c r="H34" s="56"/>
      <c r="I34" s="56"/>
      <c r="J34" s="56">
        <f t="shared" ref="J34:L34" si="1">COUNTIF(J4:J33,"3") + COUNTIF(J4:J33,"4") + COUNTIF(J4:J33,"5")</f>
        <v>10</v>
      </c>
      <c r="K34" s="56">
        <f t="shared" si="1"/>
        <v>10</v>
      </c>
      <c r="L34" s="56">
        <f t="shared" si="1"/>
        <v>10</v>
      </c>
      <c r="M34" s="56">
        <f>COUNTIF(M4:M33,"3") + COUNTIF(M4:M33,"4") + COUNTIF(M4:M33,"5")</f>
        <v>11</v>
      </c>
      <c r="N34" s="56">
        <f>COUNTIF(N4:N33,"3") + COUNTIF(N4:N33,"4") + COUNTIF(N4:N33,"5")</f>
        <v>0</v>
      </c>
      <c r="O34" s="56"/>
    </row>
    <row r="35" spans="1:15" ht="12">
      <c r="A35" s="60"/>
      <c r="B35" s="60"/>
      <c r="C35" s="58" t="s">
        <v>2</v>
      </c>
      <c r="D35" s="55"/>
      <c r="E35" s="55"/>
      <c r="F35" s="55"/>
      <c r="G35" s="56"/>
      <c r="H35" s="56"/>
      <c r="I35" s="56"/>
      <c r="J35" s="56">
        <f>(J34/$B$34)*100</f>
        <v>50</v>
      </c>
      <c r="K35" s="56">
        <f t="shared" ref="K35:L35" si="2">(K34/$B$34)*100</f>
        <v>50</v>
      </c>
      <c r="L35" s="56">
        <f t="shared" si="2"/>
        <v>50</v>
      </c>
      <c r="M35" s="56">
        <f>(M34/$B$34)*100</f>
        <v>55.000000000000007</v>
      </c>
      <c r="N35" s="56">
        <f>(N34/$B$34)*100</f>
        <v>0</v>
      </c>
      <c r="O35" s="56"/>
    </row>
    <row r="36" spans="1:15" ht="12">
      <c r="A36" s="64"/>
      <c r="B36" s="60"/>
      <c r="C36" s="59" t="s">
        <v>3</v>
      </c>
      <c r="D36" s="55"/>
      <c r="E36" s="55"/>
      <c r="F36" s="55"/>
      <c r="G36" s="57"/>
      <c r="H36" s="57"/>
      <c r="I36" s="57"/>
      <c r="J36" s="57">
        <f t="shared" ref="J36:L36" si="3">COUNTIF(J4:J33,"1") + COUNTIF(J4:J33,"2")</f>
        <v>10</v>
      </c>
      <c r="K36" s="57">
        <f t="shared" si="3"/>
        <v>10</v>
      </c>
      <c r="L36" s="57">
        <f t="shared" si="3"/>
        <v>10</v>
      </c>
      <c r="M36" s="65">
        <f>COUNTIF(M4:M33,"1") + COUNTIF(M4:M33,"2")</f>
        <v>9</v>
      </c>
      <c r="N36" s="65">
        <f>COUNTIF(N4:N33,"1") + COUNTIF(N4:N33,"2")</f>
        <v>0</v>
      </c>
      <c r="O36" s="65"/>
    </row>
    <row r="37" spans="1:15" ht="12">
      <c r="A37" s="60"/>
      <c r="B37" s="60"/>
      <c r="C37" s="59" t="s">
        <v>4</v>
      </c>
      <c r="D37" s="55"/>
      <c r="E37" s="55"/>
      <c r="F37" s="55"/>
      <c r="G37" s="57"/>
      <c r="H37" s="57"/>
      <c r="I37" s="57"/>
      <c r="J37" s="57">
        <f t="shared" ref="J37:L37" si="4">(J36/$B$34)*100</f>
        <v>50</v>
      </c>
      <c r="K37" s="57">
        <f t="shared" si="4"/>
        <v>50</v>
      </c>
      <c r="L37" s="57">
        <f t="shared" si="4"/>
        <v>50</v>
      </c>
      <c r="M37" s="65">
        <f>(M36/$B$34)*100</f>
        <v>45</v>
      </c>
      <c r="N37" s="65">
        <f>(N36/$B$34)*100</f>
        <v>0</v>
      </c>
      <c r="O37" s="65"/>
    </row>
    <row r="38" spans="1:15"/>
    <row r="39" spans="1:15" ht="23.5">
      <c r="A39" s="88" t="s">
        <v>161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5" ht="12">
      <c r="A40" s="89" t="s">
        <v>26</v>
      </c>
      <c r="B40" s="89" t="s">
        <v>27</v>
      </c>
      <c r="C40" s="89" t="s">
        <v>0</v>
      </c>
      <c r="D40" s="90" t="s">
        <v>33</v>
      </c>
      <c r="E40" s="90"/>
      <c r="F40" s="90"/>
      <c r="G40" s="90" t="s">
        <v>82</v>
      </c>
      <c r="H40" s="90"/>
      <c r="I40" s="90"/>
      <c r="J40" s="90" t="s">
        <v>37</v>
      </c>
      <c r="K40" s="90"/>
      <c r="L40" s="90"/>
      <c r="M40" s="90" t="s">
        <v>38</v>
      </c>
      <c r="N40" s="90"/>
      <c r="O40" s="90"/>
    </row>
    <row r="41" spans="1:15" ht="49" customHeight="1">
      <c r="A41" s="89"/>
      <c r="B41" s="89"/>
      <c r="C41" s="89"/>
      <c r="D41" s="52" t="s">
        <v>34</v>
      </c>
      <c r="E41" s="52" t="s">
        <v>35</v>
      </c>
      <c r="F41" s="52" t="s">
        <v>36</v>
      </c>
      <c r="G41" s="53" t="s">
        <v>30</v>
      </c>
      <c r="H41" s="53" t="s">
        <v>31</v>
      </c>
      <c r="I41" s="53" t="s">
        <v>32</v>
      </c>
      <c r="J41" s="53" t="s">
        <v>30</v>
      </c>
      <c r="K41" s="53" t="s">
        <v>31</v>
      </c>
      <c r="L41" s="53" t="s">
        <v>32</v>
      </c>
      <c r="M41" s="53" t="s">
        <v>30</v>
      </c>
      <c r="N41" s="53" t="s">
        <v>31</v>
      </c>
      <c r="O41" s="53" t="s">
        <v>32</v>
      </c>
    </row>
    <row r="42" spans="1:15" ht="12">
      <c r="A42" s="76">
        <v>1</v>
      </c>
      <c r="B42" s="71" t="s">
        <v>58</v>
      </c>
      <c r="C42" s="67" t="s">
        <v>163</v>
      </c>
      <c r="D42" s="73">
        <v>57</v>
      </c>
      <c r="E42" s="73"/>
      <c r="F42" s="73">
        <f>E42-D42</f>
        <v>-57</v>
      </c>
      <c r="G42" s="73"/>
      <c r="H42" s="73"/>
      <c r="I42" s="73"/>
      <c r="J42" s="73">
        <v>2</v>
      </c>
      <c r="K42" s="73">
        <v>2</v>
      </c>
      <c r="L42" s="73">
        <v>2</v>
      </c>
      <c r="M42" s="73">
        <v>3</v>
      </c>
      <c r="N42" s="73">
        <v>3</v>
      </c>
      <c r="O42" s="78"/>
    </row>
    <row r="43" spans="1:15" ht="12">
      <c r="A43" s="77">
        <v>2</v>
      </c>
      <c r="B43" s="66" t="s">
        <v>59</v>
      </c>
      <c r="C43" s="67" t="s">
        <v>166</v>
      </c>
      <c r="D43" s="68">
        <v>44</v>
      </c>
      <c r="E43" s="68"/>
      <c r="F43" s="68">
        <f t="shared" ref="F43:F61" si="5">E43-D43</f>
        <v>-44</v>
      </c>
      <c r="G43" s="68">
        <v>3</v>
      </c>
      <c r="H43" s="68">
        <v>3</v>
      </c>
      <c r="I43" s="68">
        <v>3</v>
      </c>
      <c r="J43" s="68">
        <v>3</v>
      </c>
      <c r="K43" s="68">
        <v>3</v>
      </c>
      <c r="L43" s="68">
        <v>3</v>
      </c>
      <c r="M43" s="68">
        <v>4</v>
      </c>
      <c r="N43" s="68">
        <v>4</v>
      </c>
      <c r="O43" s="79"/>
    </row>
    <row r="44" spans="1:15" ht="12">
      <c r="A44" s="77">
        <v>3</v>
      </c>
      <c r="B44" s="66" t="s">
        <v>60</v>
      </c>
      <c r="C44" s="67" t="s">
        <v>163</v>
      </c>
      <c r="D44" s="68">
        <v>71</v>
      </c>
      <c r="E44" s="87"/>
      <c r="F44" s="68">
        <f t="shared" si="5"/>
        <v>-71</v>
      </c>
      <c r="G44" s="68">
        <v>3</v>
      </c>
      <c r="H44" s="68">
        <v>3</v>
      </c>
      <c r="I44" s="68">
        <v>3</v>
      </c>
      <c r="J44" s="68">
        <v>3</v>
      </c>
      <c r="K44" s="68">
        <v>4</v>
      </c>
      <c r="L44" s="68">
        <v>4</v>
      </c>
      <c r="M44" s="68">
        <v>4</v>
      </c>
      <c r="N44" s="68">
        <v>3</v>
      </c>
      <c r="O44" s="79"/>
    </row>
    <row r="45" spans="1:15" ht="12">
      <c r="A45" s="77">
        <v>4</v>
      </c>
      <c r="B45" s="66" t="s">
        <v>61</v>
      </c>
      <c r="C45" s="67" t="s">
        <v>166</v>
      </c>
      <c r="D45" s="68">
        <v>22</v>
      </c>
      <c r="E45" s="68"/>
      <c r="F45" s="68">
        <f t="shared" si="5"/>
        <v>-22</v>
      </c>
      <c r="G45" s="68">
        <v>2</v>
      </c>
      <c r="H45" s="68">
        <v>2</v>
      </c>
      <c r="I45" s="68">
        <v>2</v>
      </c>
      <c r="J45" s="68">
        <v>2</v>
      </c>
      <c r="K45" s="68">
        <v>2</v>
      </c>
      <c r="L45" s="68">
        <v>2</v>
      </c>
      <c r="M45" s="68">
        <v>2</v>
      </c>
      <c r="N45" s="68">
        <v>2</v>
      </c>
      <c r="O45" s="79"/>
    </row>
    <row r="46" spans="1:15" ht="12">
      <c r="A46" s="77">
        <v>5</v>
      </c>
      <c r="B46" s="66" t="s">
        <v>62</v>
      </c>
      <c r="C46" s="67" t="s">
        <v>164</v>
      </c>
      <c r="D46" s="68">
        <v>85</v>
      </c>
      <c r="E46" s="68"/>
      <c r="F46" s="68">
        <f t="shared" si="5"/>
        <v>-85</v>
      </c>
      <c r="G46" s="68" t="s">
        <v>83</v>
      </c>
      <c r="H46" s="68">
        <v>3</v>
      </c>
      <c r="I46" s="68">
        <v>3</v>
      </c>
      <c r="J46" s="68">
        <v>3</v>
      </c>
      <c r="K46" s="68">
        <v>3</v>
      </c>
      <c r="L46" s="68">
        <v>3</v>
      </c>
      <c r="M46" s="68">
        <v>3</v>
      </c>
      <c r="N46" s="68">
        <v>2</v>
      </c>
      <c r="O46" s="79"/>
    </row>
    <row r="47" spans="1:15" ht="12">
      <c r="A47" s="77">
        <v>6</v>
      </c>
      <c r="B47" s="66" t="s">
        <v>63</v>
      </c>
      <c r="C47" s="67" t="s">
        <v>164</v>
      </c>
      <c r="D47" s="68">
        <v>62</v>
      </c>
      <c r="E47" s="68"/>
      <c r="F47" s="68">
        <f t="shared" si="5"/>
        <v>-62</v>
      </c>
      <c r="G47" s="68">
        <v>2</v>
      </c>
      <c r="H47" s="68">
        <v>2</v>
      </c>
      <c r="I47" s="68">
        <v>2</v>
      </c>
      <c r="J47" s="68">
        <v>2</v>
      </c>
      <c r="K47" s="68">
        <v>2</v>
      </c>
      <c r="L47" s="68">
        <v>2</v>
      </c>
      <c r="M47" s="68">
        <v>2</v>
      </c>
      <c r="N47" s="68">
        <v>2</v>
      </c>
      <c r="O47" s="79"/>
    </row>
    <row r="48" spans="1:15" ht="12">
      <c r="A48" s="77">
        <v>7</v>
      </c>
      <c r="B48" s="66" t="s">
        <v>64</v>
      </c>
      <c r="C48" s="67" t="s">
        <v>166</v>
      </c>
      <c r="D48" s="68">
        <v>56</v>
      </c>
      <c r="E48" s="68"/>
      <c r="F48" s="68">
        <f t="shared" si="5"/>
        <v>-56</v>
      </c>
      <c r="G48" s="68">
        <v>3</v>
      </c>
      <c r="H48" s="68">
        <v>3</v>
      </c>
      <c r="I48" s="68">
        <v>3</v>
      </c>
      <c r="J48" s="68">
        <v>2</v>
      </c>
      <c r="K48" s="68">
        <v>2</v>
      </c>
      <c r="L48" s="68">
        <v>2</v>
      </c>
      <c r="M48" s="68">
        <v>2</v>
      </c>
      <c r="N48" s="68">
        <v>2</v>
      </c>
      <c r="O48" s="79"/>
    </row>
    <row r="49" spans="1:15" ht="12">
      <c r="A49" s="77">
        <v>8</v>
      </c>
      <c r="B49" s="66" t="s">
        <v>65</v>
      </c>
      <c r="C49" s="67"/>
      <c r="D49" s="68"/>
      <c r="E49" s="68"/>
      <c r="F49" s="68">
        <f t="shared" si="5"/>
        <v>0</v>
      </c>
      <c r="G49" s="68"/>
      <c r="H49" s="68"/>
      <c r="I49" s="68"/>
      <c r="J49" s="68">
        <v>4</v>
      </c>
      <c r="K49" s="68">
        <v>4</v>
      </c>
      <c r="L49" s="68">
        <v>4</v>
      </c>
      <c r="M49" s="68">
        <v>4</v>
      </c>
      <c r="N49" s="68">
        <v>4</v>
      </c>
      <c r="O49" s="79"/>
    </row>
    <row r="50" spans="1:15" ht="12">
      <c r="A50" s="77">
        <v>9</v>
      </c>
      <c r="B50" s="66" t="s">
        <v>66</v>
      </c>
      <c r="C50" s="67" t="s">
        <v>165</v>
      </c>
      <c r="D50" s="68">
        <v>42</v>
      </c>
      <c r="E50" s="68"/>
      <c r="F50" s="68">
        <f t="shared" si="5"/>
        <v>-42</v>
      </c>
      <c r="G50" s="68">
        <v>2</v>
      </c>
      <c r="H50" s="68">
        <v>2</v>
      </c>
      <c r="I50" s="68">
        <v>2</v>
      </c>
      <c r="J50" s="68">
        <v>3</v>
      </c>
      <c r="K50" s="68">
        <v>3</v>
      </c>
      <c r="L50" s="68">
        <v>3</v>
      </c>
      <c r="M50" s="68">
        <v>2</v>
      </c>
      <c r="N50" s="68">
        <v>2</v>
      </c>
      <c r="O50" s="79"/>
    </row>
    <row r="51" spans="1:15" ht="12">
      <c r="A51" s="77">
        <v>10</v>
      </c>
      <c r="B51" s="66" t="s">
        <v>67</v>
      </c>
      <c r="C51" s="67" t="s">
        <v>163</v>
      </c>
      <c r="D51" s="68">
        <v>71</v>
      </c>
      <c r="E51" s="68"/>
      <c r="F51" s="68">
        <f t="shared" si="5"/>
        <v>-71</v>
      </c>
      <c r="G51" s="68">
        <v>4</v>
      </c>
      <c r="H51" s="68">
        <v>4</v>
      </c>
      <c r="I51" s="68">
        <v>4</v>
      </c>
      <c r="J51" s="68">
        <v>3</v>
      </c>
      <c r="K51" s="68">
        <v>3</v>
      </c>
      <c r="L51" s="68">
        <v>3</v>
      </c>
      <c r="M51" s="68">
        <v>2</v>
      </c>
      <c r="N51" s="68">
        <v>2</v>
      </c>
      <c r="O51" s="79"/>
    </row>
    <row r="52" spans="1:15" ht="12">
      <c r="A52" s="77">
        <v>11</v>
      </c>
      <c r="B52" s="66" t="s">
        <v>68</v>
      </c>
      <c r="C52" s="67" t="s">
        <v>164</v>
      </c>
      <c r="D52" s="68">
        <v>46</v>
      </c>
      <c r="E52" s="68"/>
      <c r="F52" s="68">
        <f t="shared" si="5"/>
        <v>-46</v>
      </c>
      <c r="G52" s="68">
        <v>2</v>
      </c>
      <c r="H52" s="68">
        <v>2</v>
      </c>
      <c r="I52" s="68">
        <v>2</v>
      </c>
      <c r="J52" s="68">
        <v>2</v>
      </c>
      <c r="K52" s="68">
        <v>2</v>
      </c>
      <c r="L52" s="68">
        <v>2</v>
      </c>
      <c r="M52" s="68">
        <v>2</v>
      </c>
      <c r="N52" s="68">
        <v>2</v>
      </c>
      <c r="O52" s="79"/>
    </row>
    <row r="53" spans="1:15" ht="12">
      <c r="A53" s="77">
        <v>12</v>
      </c>
      <c r="B53" s="66" t="s">
        <v>69</v>
      </c>
      <c r="C53" s="67" t="s">
        <v>166</v>
      </c>
      <c r="D53" s="68">
        <v>56</v>
      </c>
      <c r="E53" s="68"/>
      <c r="F53" s="68">
        <f t="shared" si="5"/>
        <v>-56</v>
      </c>
      <c r="G53" s="68">
        <v>4</v>
      </c>
      <c r="H53" s="68">
        <v>4</v>
      </c>
      <c r="I53" s="68">
        <v>5</v>
      </c>
      <c r="J53" s="68">
        <v>3</v>
      </c>
      <c r="K53" s="68">
        <v>3</v>
      </c>
      <c r="L53" s="68">
        <v>3</v>
      </c>
      <c r="M53" s="68">
        <v>3</v>
      </c>
      <c r="N53" s="68">
        <v>3</v>
      </c>
      <c r="O53" s="79"/>
    </row>
    <row r="54" spans="1:15" ht="12">
      <c r="A54" s="77">
        <v>13</v>
      </c>
      <c r="B54" s="66" t="s">
        <v>70</v>
      </c>
      <c r="C54" s="67" t="s">
        <v>164</v>
      </c>
      <c r="D54" s="68">
        <v>38</v>
      </c>
      <c r="E54" s="68"/>
      <c r="F54" s="68">
        <f t="shared" si="5"/>
        <v>-38</v>
      </c>
      <c r="G54" s="68">
        <v>2</v>
      </c>
      <c r="H54" s="68">
        <v>2</v>
      </c>
      <c r="I54" s="68">
        <v>2</v>
      </c>
      <c r="J54" s="68">
        <v>2</v>
      </c>
      <c r="K54" s="68">
        <v>2</v>
      </c>
      <c r="L54" s="68">
        <v>2</v>
      </c>
      <c r="M54" s="68">
        <v>3</v>
      </c>
      <c r="N54" s="68">
        <v>2</v>
      </c>
      <c r="O54" s="79"/>
    </row>
    <row r="55" spans="1:15" ht="12">
      <c r="A55" s="77">
        <v>14</v>
      </c>
      <c r="B55" s="66" t="s">
        <v>71</v>
      </c>
      <c r="C55" s="67" t="s">
        <v>165</v>
      </c>
      <c r="D55" s="68">
        <v>67</v>
      </c>
      <c r="E55" s="68"/>
      <c r="F55" s="68">
        <f t="shared" si="5"/>
        <v>-67</v>
      </c>
      <c r="G55" s="68">
        <v>3</v>
      </c>
      <c r="H55" s="68">
        <v>3</v>
      </c>
      <c r="I55" s="68">
        <v>3</v>
      </c>
      <c r="J55" s="68">
        <v>3</v>
      </c>
      <c r="K55" s="68">
        <v>4</v>
      </c>
      <c r="L55" s="68">
        <v>3</v>
      </c>
      <c r="M55" s="68">
        <v>3</v>
      </c>
      <c r="N55" s="68">
        <v>2</v>
      </c>
      <c r="O55" s="79"/>
    </row>
    <row r="56" spans="1:15" ht="12">
      <c r="A56" s="77">
        <v>15</v>
      </c>
      <c r="B56" s="66" t="s">
        <v>72</v>
      </c>
      <c r="C56" s="67"/>
      <c r="D56" s="68"/>
      <c r="E56" s="68"/>
      <c r="F56" s="68">
        <f t="shared" si="5"/>
        <v>0</v>
      </c>
      <c r="G56" s="68">
        <v>4</v>
      </c>
      <c r="H56" s="68">
        <v>5</v>
      </c>
      <c r="I56" s="68">
        <v>5</v>
      </c>
      <c r="J56" s="68">
        <v>5</v>
      </c>
      <c r="K56" s="68">
        <v>5</v>
      </c>
      <c r="L56" s="68">
        <v>5</v>
      </c>
      <c r="M56" s="68">
        <v>5</v>
      </c>
      <c r="N56" s="68">
        <v>5</v>
      </c>
      <c r="O56" s="79"/>
    </row>
    <row r="57" spans="1:15" ht="12">
      <c r="A57" s="77">
        <v>16</v>
      </c>
      <c r="B57" s="66" t="s">
        <v>73</v>
      </c>
      <c r="C57" s="67"/>
      <c r="D57" s="68"/>
      <c r="E57" s="68"/>
      <c r="F57" s="68">
        <f t="shared" si="5"/>
        <v>0</v>
      </c>
      <c r="G57" s="68">
        <v>3</v>
      </c>
      <c r="H57" s="68">
        <v>2</v>
      </c>
      <c r="I57" s="68">
        <v>3</v>
      </c>
      <c r="J57" s="68">
        <v>2</v>
      </c>
      <c r="K57" s="68">
        <v>2</v>
      </c>
      <c r="L57" s="68">
        <v>2</v>
      </c>
      <c r="M57" s="68">
        <v>3</v>
      </c>
      <c r="N57" s="68">
        <v>2</v>
      </c>
      <c r="O57" s="79"/>
    </row>
    <row r="58" spans="1:15" ht="12">
      <c r="A58" s="77">
        <v>17</v>
      </c>
      <c r="B58" s="66" t="s">
        <v>74</v>
      </c>
      <c r="C58" s="67" t="s">
        <v>164</v>
      </c>
      <c r="D58" s="68">
        <v>59</v>
      </c>
      <c r="E58" s="68"/>
      <c r="F58" s="68">
        <f t="shared" si="5"/>
        <v>-59</v>
      </c>
      <c r="G58" s="68">
        <v>3</v>
      </c>
      <c r="H58" s="68">
        <v>2</v>
      </c>
      <c r="I58" s="68">
        <v>2</v>
      </c>
      <c r="J58" s="68">
        <v>3</v>
      </c>
      <c r="K58" s="68">
        <v>2</v>
      </c>
      <c r="L58" s="68">
        <v>2</v>
      </c>
      <c r="M58" s="68">
        <v>2</v>
      </c>
      <c r="N58" s="68">
        <v>2</v>
      </c>
      <c r="O58" s="79"/>
    </row>
    <row r="59" spans="1:15" ht="12">
      <c r="A59" s="77">
        <v>18</v>
      </c>
      <c r="B59" s="66" t="s">
        <v>75</v>
      </c>
      <c r="C59" s="67" t="s">
        <v>165</v>
      </c>
      <c r="D59" s="68">
        <v>42</v>
      </c>
      <c r="E59" s="68"/>
      <c r="F59" s="68">
        <f t="shared" si="5"/>
        <v>-42</v>
      </c>
      <c r="G59" s="68">
        <v>3</v>
      </c>
      <c r="H59" s="68">
        <v>3</v>
      </c>
      <c r="I59" s="68">
        <v>3</v>
      </c>
      <c r="J59" s="68">
        <v>2</v>
      </c>
      <c r="K59" s="68">
        <v>2</v>
      </c>
      <c r="L59" s="68">
        <v>2</v>
      </c>
      <c r="M59" s="68">
        <v>2</v>
      </c>
      <c r="N59" s="68">
        <v>2</v>
      </c>
      <c r="O59" s="79"/>
    </row>
    <row r="60" spans="1:15" ht="12">
      <c r="A60" s="77">
        <v>19</v>
      </c>
      <c r="B60" s="66" t="s">
        <v>76</v>
      </c>
      <c r="C60" s="67"/>
      <c r="D60" s="68"/>
      <c r="E60" s="68"/>
      <c r="F60" s="68">
        <f t="shared" si="5"/>
        <v>0</v>
      </c>
      <c r="G60" s="68">
        <v>2</v>
      </c>
      <c r="H60" s="68">
        <v>2</v>
      </c>
      <c r="I60" s="68">
        <v>2</v>
      </c>
      <c r="J60" s="68">
        <v>2</v>
      </c>
      <c r="K60" s="68">
        <v>2</v>
      </c>
      <c r="L60" s="68">
        <v>2</v>
      </c>
      <c r="M60" s="68">
        <v>2</v>
      </c>
      <c r="N60" s="68">
        <v>2</v>
      </c>
      <c r="O60" s="79"/>
    </row>
    <row r="61" spans="1:15" ht="12">
      <c r="A61" s="77">
        <v>20</v>
      </c>
      <c r="B61" s="66" t="s">
        <v>77</v>
      </c>
      <c r="C61" s="67" t="s">
        <v>163</v>
      </c>
      <c r="D61" s="68">
        <v>71</v>
      </c>
      <c r="E61" s="68"/>
      <c r="F61" s="68">
        <f t="shared" si="5"/>
        <v>-71</v>
      </c>
      <c r="G61" s="68">
        <v>3</v>
      </c>
      <c r="H61" s="68">
        <v>3</v>
      </c>
      <c r="I61" s="68">
        <v>3</v>
      </c>
      <c r="J61" s="68">
        <v>2</v>
      </c>
      <c r="K61" s="68">
        <v>3</v>
      </c>
      <c r="L61" s="68">
        <v>3</v>
      </c>
      <c r="M61" s="68">
        <v>3</v>
      </c>
      <c r="N61" s="68">
        <v>4</v>
      </c>
      <c r="O61" s="79"/>
    </row>
    <row r="62" spans="1:15" ht="12">
      <c r="A62" s="77">
        <v>21</v>
      </c>
      <c r="B62" s="66"/>
      <c r="C62" s="6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79"/>
    </row>
    <row r="63" spans="1:15" ht="12">
      <c r="A63" s="77">
        <v>22</v>
      </c>
      <c r="B63" s="70"/>
      <c r="C63" s="6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79"/>
    </row>
    <row r="64" spans="1:15" ht="12">
      <c r="A64" s="77">
        <v>23</v>
      </c>
      <c r="B64" s="70"/>
      <c r="C64" s="6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79"/>
    </row>
    <row r="65" spans="1:15" ht="12">
      <c r="A65" s="77">
        <v>24</v>
      </c>
      <c r="B65" s="70"/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79"/>
    </row>
    <row r="66" spans="1:15" ht="12">
      <c r="A66" s="77">
        <v>25</v>
      </c>
      <c r="B66" s="70"/>
      <c r="C66" s="67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79"/>
    </row>
    <row r="67" spans="1:15" ht="12">
      <c r="A67" s="77">
        <v>26</v>
      </c>
      <c r="B67" s="70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79"/>
    </row>
    <row r="68" spans="1:15" ht="12">
      <c r="A68" s="77">
        <v>27</v>
      </c>
      <c r="B68" s="70"/>
      <c r="C68" s="67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79"/>
    </row>
    <row r="69" spans="1:15" ht="12">
      <c r="A69" s="77">
        <v>28</v>
      </c>
      <c r="B69" s="70"/>
      <c r="C69" s="6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79"/>
    </row>
    <row r="70" spans="1:15" ht="12">
      <c r="A70" s="77">
        <v>29</v>
      </c>
      <c r="B70" s="70"/>
      <c r="C70" s="67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79"/>
    </row>
    <row r="71" spans="1:15" ht="12">
      <c r="A71" s="81">
        <v>30</v>
      </c>
      <c r="B71" s="82"/>
      <c r="C71" s="74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80"/>
    </row>
    <row r="72" spans="1:15" ht="12">
      <c r="A72" s="54" t="s">
        <v>39</v>
      </c>
      <c r="B72" s="54">
        <f>COUNTIF(B42:B71,"*")</f>
        <v>20</v>
      </c>
      <c r="C72" s="58" t="s">
        <v>1</v>
      </c>
      <c r="D72" s="83"/>
      <c r="E72" s="84"/>
      <c r="F72" s="85"/>
      <c r="G72" s="56">
        <f t="shared" ref="G72:I72" si="6">COUNTIF(G42:G71,"3") + COUNTIF(G42:G71,"4") + COUNTIF(G42:G71,"5")</f>
        <v>11</v>
      </c>
      <c r="H72" s="56">
        <f t="shared" si="6"/>
        <v>10</v>
      </c>
      <c r="I72" s="56">
        <f t="shared" si="6"/>
        <v>11</v>
      </c>
      <c r="J72" s="56">
        <f t="shared" ref="J72:L72" si="7">COUNTIF(J42:J71,"3") + COUNTIF(J42:J71,"4") + COUNTIF(J42:J71,"5")</f>
        <v>10</v>
      </c>
      <c r="K72" s="56">
        <f t="shared" si="7"/>
        <v>10</v>
      </c>
      <c r="L72" s="56">
        <f t="shared" si="7"/>
        <v>10</v>
      </c>
      <c r="M72" s="56">
        <f>COUNTIF(M42:M71,"3") + COUNTIF(M42:M71,"4") + COUNTIF(M42:M71,"5")</f>
        <v>11</v>
      </c>
      <c r="N72" s="56">
        <f>COUNTIF(N42:N71,"3") + COUNTIF(N42:N71,"4") + COUNTIF(N42:N71,"5")</f>
        <v>7</v>
      </c>
      <c r="O72" s="56"/>
    </row>
    <row r="73" spans="1:15" ht="12">
      <c r="A73" s="60"/>
      <c r="B73" s="60"/>
      <c r="C73" s="58" t="s">
        <v>2</v>
      </c>
      <c r="D73" s="55"/>
      <c r="E73" s="55"/>
      <c r="F73" s="55"/>
      <c r="G73" s="56">
        <f t="shared" ref="G73:I73" si="8">(G72/$B$34)*100</f>
        <v>55.000000000000007</v>
      </c>
      <c r="H73" s="56">
        <f t="shared" si="8"/>
        <v>50</v>
      </c>
      <c r="I73" s="56">
        <f t="shared" si="8"/>
        <v>55.000000000000007</v>
      </c>
      <c r="J73" s="56">
        <f t="shared" ref="J73:L73" si="9">(J72/$B$34)*100</f>
        <v>50</v>
      </c>
      <c r="K73" s="56">
        <f t="shared" si="9"/>
        <v>50</v>
      </c>
      <c r="L73" s="56">
        <f t="shared" si="9"/>
        <v>50</v>
      </c>
      <c r="M73" s="56">
        <f>(M72/$B$34)*100</f>
        <v>55.000000000000007</v>
      </c>
      <c r="N73" s="56">
        <f>(N72/$B$34)*100</f>
        <v>35</v>
      </c>
      <c r="O73" s="56"/>
    </row>
    <row r="74" spans="1:15" ht="12">
      <c r="A74" s="64"/>
      <c r="B74" s="60"/>
      <c r="C74" s="59" t="s">
        <v>3</v>
      </c>
      <c r="D74" s="55"/>
      <c r="E74" s="55"/>
      <c r="F74" s="55"/>
      <c r="G74" s="57">
        <f t="shared" ref="G74:I74" si="10">COUNTIF(G42:G71,"1") + COUNTIF(G42:G71,"2")</f>
        <v>6</v>
      </c>
      <c r="H74" s="57">
        <f t="shared" si="10"/>
        <v>8</v>
      </c>
      <c r="I74" s="57">
        <f t="shared" si="10"/>
        <v>7</v>
      </c>
      <c r="J74" s="57">
        <f t="shared" ref="J74:L74" si="11">COUNTIF(J42:J71,"1") + COUNTIF(J42:J71,"2")</f>
        <v>10</v>
      </c>
      <c r="K74" s="57">
        <f t="shared" si="11"/>
        <v>10</v>
      </c>
      <c r="L74" s="57">
        <f t="shared" si="11"/>
        <v>10</v>
      </c>
      <c r="M74" s="65">
        <f>COUNTIF(M42:M71,"1") + COUNTIF(M42:M71,"2")</f>
        <v>9</v>
      </c>
      <c r="N74" s="65">
        <f>COUNTIF(N42:N71,"1") + COUNTIF(N42:N71,"2")</f>
        <v>13</v>
      </c>
      <c r="O74" s="65"/>
    </row>
    <row r="75" spans="1:15" ht="12">
      <c r="A75" s="60"/>
      <c r="B75" s="60"/>
      <c r="C75" s="59" t="s">
        <v>4</v>
      </c>
      <c r="D75" s="55"/>
      <c r="E75" s="55"/>
      <c r="F75" s="55"/>
      <c r="G75" s="57">
        <f t="shared" ref="G75:I75" si="12">(G74/$B$34)*100</f>
        <v>30</v>
      </c>
      <c r="H75" s="57">
        <f t="shared" si="12"/>
        <v>40</v>
      </c>
      <c r="I75" s="57">
        <f t="shared" si="12"/>
        <v>35</v>
      </c>
      <c r="J75" s="57">
        <f t="shared" ref="J75:L75" si="13">(J74/$B$34)*100</f>
        <v>50</v>
      </c>
      <c r="K75" s="57">
        <f t="shared" si="13"/>
        <v>50</v>
      </c>
      <c r="L75" s="57">
        <f t="shared" si="13"/>
        <v>50</v>
      </c>
      <c r="M75" s="65">
        <f>(M74/$B$34)*100</f>
        <v>45</v>
      </c>
      <c r="N75" s="65">
        <f>(N74/$B$34)*100</f>
        <v>65</v>
      </c>
      <c r="O75" s="65"/>
    </row>
    <row r="76" spans="1:15"/>
    <row r="77" spans="1:15"/>
    <row r="78" spans="1:15" hidden="1"/>
    <row r="79" spans="1:15" hidden="1"/>
    <row r="80" spans="1:15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</sheetData>
  <mergeCells count="16">
    <mergeCell ref="A1:O1"/>
    <mergeCell ref="A2:A3"/>
    <mergeCell ref="B2:B3"/>
    <mergeCell ref="C2:C3"/>
    <mergeCell ref="D2:F2"/>
    <mergeCell ref="J2:L2"/>
    <mergeCell ref="M2:O2"/>
    <mergeCell ref="G2:I2"/>
    <mergeCell ref="A39:O39"/>
    <mergeCell ref="A40:A41"/>
    <mergeCell ref="B40:B41"/>
    <mergeCell ref="C40:C41"/>
    <mergeCell ref="D40:F40"/>
    <mergeCell ref="J40:L40"/>
    <mergeCell ref="M40:O40"/>
    <mergeCell ref="G40:I40"/>
  </mergeCells>
  <pageMargins left="0.2857142857142857" right="0.7" top="0.75" bottom="0.35714285714285715" header="0.3" footer="0.3"/>
  <pageSetup paperSize="9" orientation="landscape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5" sqref="B35"/>
    </sheetView>
  </sheetViews>
  <sheetFormatPr defaultColWidth="0" defaultRowHeight="10.5"/>
  <cols>
    <col min="1" max="1" width="2.1796875" style="3" customWidth="1"/>
    <col min="2" max="2" width="27" style="3" customWidth="1"/>
    <col min="3" max="3" width="7.1796875" style="1" customWidth="1"/>
    <col min="4" max="4" width="3.36328125" style="1" customWidth="1"/>
    <col min="5" max="5" width="29.6328125" style="1" customWidth="1"/>
    <col min="6" max="17" width="3.1796875" style="1" customWidth="1"/>
    <col min="18" max="16384" width="8.81640625" style="2" hidden="1"/>
  </cols>
  <sheetData>
    <row r="1" spans="1:17" ht="23.5">
      <c r="A1" s="88" t="s">
        <v>104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10.5" customHeight="1">
      <c r="A2" s="92" t="s">
        <v>26</v>
      </c>
      <c r="B2" s="92" t="s">
        <v>27</v>
      </c>
      <c r="C2" s="93" t="s">
        <v>29</v>
      </c>
      <c r="D2" s="93" t="s">
        <v>28</v>
      </c>
      <c r="E2" s="94" t="s">
        <v>0</v>
      </c>
      <c r="F2" s="95" t="s">
        <v>33</v>
      </c>
      <c r="G2" s="95"/>
      <c r="H2" s="96"/>
      <c r="I2" s="97" t="s">
        <v>82</v>
      </c>
      <c r="J2" s="93"/>
      <c r="K2" s="98"/>
      <c r="L2" s="97" t="s">
        <v>37</v>
      </c>
      <c r="M2" s="93"/>
      <c r="N2" s="98"/>
      <c r="O2" s="95" t="s">
        <v>38</v>
      </c>
      <c r="P2" s="95"/>
      <c r="Q2" s="96"/>
    </row>
    <row r="3" spans="1:17" s="9" customFormat="1" ht="54" customHeight="1">
      <c r="A3" s="92"/>
      <c r="B3" s="92"/>
      <c r="C3" s="93"/>
      <c r="D3" s="93"/>
      <c r="E3" s="94"/>
      <c r="F3" s="13" t="s">
        <v>34</v>
      </c>
      <c r="G3" s="10" t="s">
        <v>35</v>
      </c>
      <c r="H3" s="19" t="s">
        <v>36</v>
      </c>
      <c r="I3" s="14" t="s">
        <v>30</v>
      </c>
      <c r="J3" s="43" t="s">
        <v>31</v>
      </c>
      <c r="K3" s="44" t="s">
        <v>32</v>
      </c>
      <c r="L3" s="14" t="s">
        <v>30</v>
      </c>
      <c r="M3" s="43" t="s">
        <v>31</v>
      </c>
      <c r="N3" s="44" t="s">
        <v>32</v>
      </c>
      <c r="O3" s="14" t="s">
        <v>30</v>
      </c>
      <c r="P3" s="43" t="s">
        <v>31</v>
      </c>
      <c r="Q3" s="44" t="s">
        <v>32</v>
      </c>
    </row>
    <row r="4" spans="1:17">
      <c r="A4" s="4">
        <v>1</v>
      </c>
      <c r="B4" s="46"/>
      <c r="C4" s="6"/>
      <c r="D4" s="6"/>
      <c r="E4" s="12"/>
      <c r="F4" s="11"/>
      <c r="G4" s="7"/>
      <c r="H4" s="12"/>
      <c r="I4" s="11"/>
      <c r="J4" s="7"/>
      <c r="K4" s="12"/>
      <c r="L4" s="11"/>
      <c r="M4" s="7"/>
      <c r="N4" s="12"/>
      <c r="O4" s="11"/>
      <c r="P4" s="7"/>
      <c r="Q4" s="12"/>
    </row>
    <row r="5" spans="1:17">
      <c r="A5" s="4">
        <v>2</v>
      </c>
      <c r="B5" s="42" t="s">
        <v>85</v>
      </c>
      <c r="C5" s="6"/>
      <c r="D5" s="6"/>
      <c r="E5" s="12"/>
      <c r="F5" s="11"/>
      <c r="G5" s="7"/>
      <c r="H5" s="12"/>
      <c r="I5" s="11"/>
      <c r="J5" s="7"/>
      <c r="K5" s="12"/>
      <c r="L5" s="11">
        <v>3</v>
      </c>
      <c r="M5" s="7">
        <v>3</v>
      </c>
      <c r="N5" s="12"/>
      <c r="O5" s="11">
        <v>2</v>
      </c>
      <c r="P5" s="7">
        <v>2</v>
      </c>
      <c r="Q5" s="12"/>
    </row>
    <row r="6" spans="1:17">
      <c r="A6" s="4">
        <v>3</v>
      </c>
      <c r="B6" s="42" t="s">
        <v>86</v>
      </c>
      <c r="C6" s="6"/>
      <c r="D6" s="6"/>
      <c r="E6" s="12"/>
      <c r="F6" s="11"/>
      <c r="G6" s="41"/>
      <c r="H6" s="12"/>
      <c r="I6" s="11"/>
      <c r="J6" s="7"/>
      <c r="K6" s="12"/>
      <c r="L6" s="11">
        <v>3</v>
      </c>
      <c r="M6" s="7">
        <v>3</v>
      </c>
      <c r="N6" s="12"/>
      <c r="O6" s="11">
        <v>3</v>
      </c>
      <c r="P6" s="7">
        <v>3</v>
      </c>
      <c r="Q6" s="12"/>
    </row>
    <row r="7" spans="1:17">
      <c r="A7" s="4">
        <v>4</v>
      </c>
      <c r="B7" s="42" t="s">
        <v>87</v>
      </c>
      <c r="C7" s="6"/>
      <c r="D7" s="6"/>
      <c r="E7" s="12"/>
      <c r="F7" s="11"/>
      <c r="G7" s="7"/>
      <c r="H7" s="12"/>
      <c r="I7" s="11"/>
      <c r="J7" s="7"/>
      <c r="K7" s="12"/>
      <c r="L7" s="11">
        <v>2</v>
      </c>
      <c r="M7" s="7">
        <v>2</v>
      </c>
      <c r="N7" s="12"/>
      <c r="O7" s="11">
        <v>2</v>
      </c>
      <c r="P7" s="7">
        <v>2</v>
      </c>
      <c r="Q7" s="12"/>
    </row>
    <row r="8" spans="1:17">
      <c r="A8" s="4">
        <v>5</v>
      </c>
      <c r="B8" s="42" t="s">
        <v>88</v>
      </c>
      <c r="C8" s="6"/>
      <c r="D8" s="6"/>
      <c r="E8" s="12"/>
      <c r="F8" s="11"/>
      <c r="G8" s="7"/>
      <c r="H8" s="12"/>
      <c r="I8" s="11"/>
      <c r="J8" s="7"/>
      <c r="K8" s="12"/>
      <c r="L8" s="11">
        <v>4</v>
      </c>
      <c r="M8" s="7">
        <v>3</v>
      </c>
      <c r="N8" s="12"/>
      <c r="O8" s="11">
        <v>4</v>
      </c>
      <c r="P8" s="7">
        <v>4</v>
      </c>
      <c r="Q8" s="12"/>
    </row>
    <row r="9" spans="1:17">
      <c r="A9" s="4">
        <v>6</v>
      </c>
      <c r="B9" s="42" t="s">
        <v>89</v>
      </c>
      <c r="C9" s="6"/>
      <c r="D9" s="6"/>
      <c r="E9" s="12"/>
      <c r="F9" s="11"/>
      <c r="G9" s="7"/>
      <c r="H9" s="12"/>
      <c r="I9" s="11"/>
      <c r="J9" s="7"/>
      <c r="K9" s="12"/>
      <c r="L9" s="11">
        <v>4</v>
      </c>
      <c r="M9" s="7">
        <v>4</v>
      </c>
      <c r="N9" s="12"/>
      <c r="O9" s="11">
        <v>4</v>
      </c>
      <c r="P9" s="7">
        <v>3</v>
      </c>
      <c r="Q9" s="12"/>
    </row>
    <row r="10" spans="1:17">
      <c r="A10" s="4">
        <v>7</v>
      </c>
      <c r="B10" s="42" t="s">
        <v>90</v>
      </c>
      <c r="C10" s="6"/>
      <c r="D10" s="6"/>
      <c r="E10" s="12"/>
      <c r="F10" s="11"/>
      <c r="G10" s="7"/>
      <c r="H10" s="12"/>
      <c r="I10" s="11"/>
      <c r="J10" s="7"/>
      <c r="K10" s="12"/>
      <c r="L10" s="11">
        <v>3</v>
      </c>
      <c r="M10" s="7">
        <v>2</v>
      </c>
      <c r="N10" s="12"/>
      <c r="O10" s="11">
        <v>3</v>
      </c>
      <c r="P10" s="7">
        <v>2</v>
      </c>
      <c r="Q10" s="12"/>
    </row>
    <row r="11" spans="1:17">
      <c r="A11" s="4">
        <v>8</v>
      </c>
      <c r="B11" s="42" t="s">
        <v>91</v>
      </c>
      <c r="C11" s="6"/>
      <c r="D11" s="6"/>
      <c r="E11" s="12"/>
      <c r="F11" s="11"/>
      <c r="G11" s="7"/>
      <c r="H11" s="12"/>
      <c r="I11" s="11"/>
      <c r="J11" s="7"/>
      <c r="K11" s="12"/>
      <c r="L11" s="11">
        <v>3</v>
      </c>
      <c r="M11" s="7">
        <v>3</v>
      </c>
      <c r="N11" s="12"/>
      <c r="O11" s="11">
        <v>3</v>
      </c>
      <c r="P11" s="7">
        <v>3</v>
      </c>
      <c r="Q11" s="12"/>
    </row>
    <row r="12" spans="1:17">
      <c r="A12" s="4">
        <v>9</v>
      </c>
      <c r="B12" s="42" t="s">
        <v>92</v>
      </c>
      <c r="C12" s="6"/>
      <c r="D12" s="6"/>
      <c r="E12" s="12"/>
      <c r="F12" s="11"/>
      <c r="G12" s="7"/>
      <c r="H12" s="12"/>
      <c r="I12" s="11"/>
      <c r="J12" s="7"/>
      <c r="K12" s="12"/>
      <c r="L12" s="11">
        <v>3</v>
      </c>
      <c r="M12" s="7">
        <v>2</v>
      </c>
      <c r="N12" s="12"/>
      <c r="O12" s="11">
        <v>2</v>
      </c>
      <c r="P12" s="7">
        <v>2</v>
      </c>
      <c r="Q12" s="12"/>
    </row>
    <row r="13" spans="1:17">
      <c r="A13" s="4">
        <v>10</v>
      </c>
      <c r="B13" s="42" t="s">
        <v>93</v>
      </c>
      <c r="C13" s="6"/>
      <c r="D13" s="6"/>
      <c r="E13" s="12"/>
      <c r="F13" s="11"/>
      <c r="G13" s="7"/>
      <c r="H13" s="12"/>
      <c r="I13" s="11"/>
      <c r="J13" s="7"/>
      <c r="K13" s="12"/>
      <c r="L13" s="11">
        <v>2</v>
      </c>
      <c r="M13" s="51">
        <v>2</v>
      </c>
      <c r="N13" s="12"/>
      <c r="O13" s="11">
        <v>2</v>
      </c>
      <c r="P13" s="7">
        <v>2</v>
      </c>
      <c r="Q13" s="12"/>
    </row>
    <row r="14" spans="1:17">
      <c r="A14" s="4">
        <v>11</v>
      </c>
      <c r="B14" s="42"/>
      <c r="C14" s="6"/>
      <c r="D14" s="6"/>
      <c r="E14" s="12"/>
      <c r="F14" s="11"/>
      <c r="G14" s="7"/>
      <c r="H14" s="12"/>
      <c r="I14" s="11"/>
      <c r="J14" s="7"/>
      <c r="K14" s="12"/>
      <c r="L14" s="11"/>
      <c r="M14" s="7"/>
      <c r="N14" s="12"/>
      <c r="O14" s="11"/>
      <c r="P14" s="7"/>
      <c r="Q14" s="12"/>
    </row>
    <row r="15" spans="1:17">
      <c r="A15" s="4">
        <v>12</v>
      </c>
      <c r="B15" s="42"/>
      <c r="C15" s="6"/>
      <c r="D15" s="6"/>
      <c r="E15" s="12"/>
      <c r="F15" s="11"/>
      <c r="G15" s="7"/>
      <c r="H15" s="12"/>
      <c r="I15" s="11"/>
      <c r="J15" s="7"/>
      <c r="K15" s="12"/>
      <c r="L15" s="11"/>
      <c r="M15" s="7"/>
      <c r="N15" s="12"/>
      <c r="O15" s="11"/>
      <c r="Q15" s="12"/>
    </row>
    <row r="16" spans="1:17">
      <c r="A16" s="4">
        <v>13</v>
      </c>
      <c r="B16" s="42" t="s">
        <v>94</v>
      </c>
      <c r="C16" s="6"/>
      <c r="D16" s="6"/>
      <c r="E16" s="12"/>
      <c r="F16" s="11"/>
      <c r="G16" s="7"/>
      <c r="H16" s="12"/>
      <c r="I16" s="11"/>
      <c r="J16" s="7"/>
      <c r="K16" s="12"/>
      <c r="L16" s="11">
        <v>5</v>
      </c>
      <c r="M16" s="51">
        <v>3</v>
      </c>
      <c r="N16" s="12"/>
      <c r="O16" s="11">
        <v>4</v>
      </c>
      <c r="P16" s="7">
        <v>4</v>
      </c>
      <c r="Q16" s="12"/>
    </row>
    <row r="17" spans="1:17">
      <c r="A17" s="4">
        <v>14</v>
      </c>
      <c r="B17" s="42" t="s">
        <v>95</v>
      </c>
      <c r="C17" s="6"/>
      <c r="D17" s="6"/>
      <c r="E17" s="12"/>
      <c r="F17" s="11"/>
      <c r="G17" s="7"/>
      <c r="H17" s="12"/>
      <c r="I17" s="11"/>
      <c r="J17" s="7"/>
      <c r="K17" s="12"/>
      <c r="L17" s="11">
        <v>2</v>
      </c>
      <c r="M17" s="7">
        <v>2</v>
      </c>
      <c r="N17" s="12"/>
      <c r="O17" s="11">
        <v>3</v>
      </c>
      <c r="P17" s="7">
        <v>2</v>
      </c>
      <c r="Q17" s="12"/>
    </row>
    <row r="18" spans="1:17">
      <c r="A18" s="4">
        <v>15</v>
      </c>
      <c r="B18" s="42" t="s">
        <v>96</v>
      </c>
      <c r="C18" s="6"/>
      <c r="D18" s="6"/>
      <c r="E18" s="12"/>
      <c r="F18" s="11"/>
      <c r="G18" s="7"/>
      <c r="H18" s="12"/>
      <c r="I18" s="11"/>
      <c r="J18" s="7"/>
      <c r="K18" s="12"/>
      <c r="L18" s="11">
        <v>3</v>
      </c>
      <c r="M18" s="7">
        <v>3</v>
      </c>
      <c r="N18" s="12"/>
      <c r="O18" s="11">
        <v>2</v>
      </c>
      <c r="P18" s="7">
        <v>2</v>
      </c>
      <c r="Q18" s="12"/>
    </row>
    <row r="19" spans="1:17">
      <c r="A19" s="4">
        <v>16</v>
      </c>
      <c r="B19" s="42" t="s">
        <v>97</v>
      </c>
      <c r="C19" s="6"/>
      <c r="D19" s="6"/>
      <c r="E19" s="12"/>
      <c r="F19" s="11"/>
      <c r="G19" s="7"/>
      <c r="H19" s="12"/>
      <c r="I19" s="11"/>
      <c r="J19" s="7"/>
      <c r="K19" s="12"/>
      <c r="L19" s="11">
        <v>2</v>
      </c>
      <c r="M19" s="7">
        <v>2</v>
      </c>
      <c r="N19" s="12"/>
      <c r="O19" s="11">
        <v>2</v>
      </c>
      <c r="P19" s="7">
        <v>2</v>
      </c>
      <c r="Q19" s="12"/>
    </row>
    <row r="20" spans="1:17">
      <c r="A20" s="4">
        <v>17</v>
      </c>
      <c r="B20" s="42" t="s">
        <v>98</v>
      </c>
      <c r="C20" s="6"/>
      <c r="D20" s="6"/>
      <c r="E20" s="12"/>
      <c r="F20" s="11"/>
      <c r="G20" s="7"/>
      <c r="H20" s="12"/>
      <c r="I20" s="11"/>
      <c r="J20" s="7"/>
      <c r="K20" s="12"/>
      <c r="L20" s="11"/>
      <c r="M20" s="7"/>
      <c r="N20" s="12"/>
      <c r="O20" s="11">
        <v>2</v>
      </c>
      <c r="P20" s="7">
        <v>2</v>
      </c>
      <c r="Q20" s="12"/>
    </row>
    <row r="21" spans="1:17">
      <c r="A21" s="4">
        <v>18</v>
      </c>
      <c r="B21" s="42" t="s">
        <v>99</v>
      </c>
      <c r="C21" s="6"/>
      <c r="D21" s="6"/>
      <c r="E21" s="12"/>
      <c r="F21" s="11"/>
      <c r="G21" s="7"/>
      <c r="H21" s="12"/>
      <c r="I21" s="11"/>
      <c r="J21" s="7"/>
      <c r="K21" s="12"/>
      <c r="L21" s="11">
        <v>2</v>
      </c>
      <c r="M21" s="7">
        <v>2</v>
      </c>
      <c r="N21" s="12"/>
      <c r="O21" s="11">
        <v>2</v>
      </c>
      <c r="P21" s="7">
        <v>3</v>
      </c>
      <c r="Q21" s="12"/>
    </row>
    <row r="22" spans="1:17">
      <c r="A22" s="4">
        <v>19</v>
      </c>
      <c r="B22" s="42" t="s">
        <v>100</v>
      </c>
      <c r="C22" s="39"/>
      <c r="D22" s="39"/>
      <c r="E22" s="40"/>
      <c r="F22" s="11"/>
      <c r="G22" s="7"/>
      <c r="H22" s="12"/>
      <c r="I22" s="11"/>
      <c r="J22" s="7"/>
      <c r="K22" s="12"/>
      <c r="L22" s="11">
        <v>4</v>
      </c>
      <c r="M22" s="7">
        <v>4</v>
      </c>
      <c r="N22" s="12"/>
      <c r="O22" s="11">
        <v>4</v>
      </c>
      <c r="P22" s="7">
        <v>4</v>
      </c>
      <c r="Q22" s="12"/>
    </row>
    <row r="23" spans="1:17">
      <c r="A23" s="4">
        <v>20</v>
      </c>
      <c r="B23" s="42" t="s">
        <v>101</v>
      </c>
      <c r="C23" s="6"/>
      <c r="D23" s="6"/>
      <c r="E23" s="12"/>
      <c r="F23" s="11"/>
      <c r="G23" s="41"/>
      <c r="H23" s="12"/>
      <c r="I23" s="11"/>
      <c r="J23" s="7"/>
      <c r="K23" s="12"/>
      <c r="L23" s="11">
        <v>2</v>
      </c>
      <c r="M23" s="7">
        <v>2</v>
      </c>
      <c r="N23" s="12"/>
      <c r="O23" s="11">
        <v>2</v>
      </c>
      <c r="P23" s="7">
        <v>2</v>
      </c>
      <c r="Q23" s="12"/>
    </row>
    <row r="24" spans="1:17">
      <c r="A24" s="4">
        <v>21</v>
      </c>
      <c r="B24" s="42"/>
      <c r="C24" s="39"/>
      <c r="D24" s="39"/>
      <c r="E24" s="40" t="s">
        <v>84</v>
      </c>
      <c r="F24" s="11"/>
      <c r="G24" s="7"/>
      <c r="H24" s="12">
        <f t="shared" ref="H24:H33" si="0">G24-F24</f>
        <v>0</v>
      </c>
      <c r="I24" s="11"/>
      <c r="J24" s="7"/>
      <c r="K24" s="12"/>
      <c r="L24" s="11"/>
      <c r="M24" s="7"/>
      <c r="N24" s="12"/>
      <c r="O24" s="11"/>
      <c r="P24" s="7"/>
      <c r="Q24" s="12"/>
    </row>
    <row r="25" spans="1:17">
      <c r="A25" s="4">
        <v>22</v>
      </c>
      <c r="B25" s="45" t="s">
        <v>102</v>
      </c>
      <c r="C25" s="6"/>
      <c r="D25" s="6"/>
      <c r="E25" s="12"/>
      <c r="F25" s="11"/>
      <c r="G25" s="7"/>
      <c r="H25" s="12">
        <f t="shared" si="0"/>
        <v>0</v>
      </c>
      <c r="I25" s="11"/>
      <c r="J25" s="7"/>
      <c r="K25" s="12"/>
      <c r="L25" s="11">
        <v>2</v>
      </c>
      <c r="M25" s="7">
        <v>3</v>
      </c>
      <c r="N25" s="12"/>
      <c r="O25" s="11">
        <v>2</v>
      </c>
      <c r="P25" s="7">
        <v>2</v>
      </c>
      <c r="Q25" s="12"/>
    </row>
    <row r="26" spans="1:17">
      <c r="A26" s="4">
        <v>23</v>
      </c>
      <c r="B26" s="45"/>
      <c r="C26" s="6"/>
      <c r="D26" s="6"/>
      <c r="E26" s="12"/>
      <c r="F26" s="11"/>
      <c r="G26" s="7"/>
      <c r="H26" s="12">
        <f t="shared" si="0"/>
        <v>0</v>
      </c>
      <c r="I26" s="11"/>
      <c r="J26" s="7"/>
      <c r="K26" s="12"/>
      <c r="L26" s="11"/>
      <c r="M26" s="7"/>
      <c r="N26" s="12"/>
      <c r="O26" s="11"/>
      <c r="P26" s="7"/>
      <c r="Q26" s="12"/>
    </row>
    <row r="27" spans="1:17">
      <c r="A27" s="4">
        <v>24</v>
      </c>
      <c r="B27" s="45" t="s">
        <v>103</v>
      </c>
      <c r="C27" s="6"/>
      <c r="D27" s="6"/>
      <c r="E27" s="12"/>
      <c r="F27" s="11"/>
      <c r="G27" s="7"/>
      <c r="H27" s="12">
        <f t="shared" si="0"/>
        <v>0</v>
      </c>
      <c r="I27" s="11"/>
      <c r="J27" s="7"/>
      <c r="K27" s="12"/>
      <c r="L27" s="11">
        <v>3</v>
      </c>
      <c r="M27" s="7">
        <v>3</v>
      </c>
      <c r="N27" s="12"/>
      <c r="O27" s="11">
        <v>3</v>
      </c>
      <c r="P27" s="7">
        <v>3</v>
      </c>
      <c r="Q27" s="12"/>
    </row>
    <row r="28" spans="1:17">
      <c r="A28" s="4">
        <v>25</v>
      </c>
      <c r="B28" s="45"/>
      <c r="C28" s="6"/>
      <c r="D28" s="6"/>
      <c r="E28" s="12"/>
      <c r="F28" s="11"/>
      <c r="G28" s="7"/>
      <c r="H28" s="12">
        <f t="shared" si="0"/>
        <v>0</v>
      </c>
      <c r="I28" s="11"/>
      <c r="J28" s="7"/>
      <c r="K28" s="12"/>
      <c r="L28" s="11"/>
      <c r="M28" s="7"/>
      <c r="N28" s="12"/>
      <c r="O28" s="11"/>
      <c r="P28" s="7"/>
      <c r="Q28" s="12"/>
    </row>
    <row r="29" spans="1:17">
      <c r="A29" s="4">
        <v>26</v>
      </c>
      <c r="B29" s="8"/>
      <c r="C29" s="6"/>
      <c r="D29" s="6"/>
      <c r="E29" s="12"/>
      <c r="F29" s="11"/>
      <c r="G29" s="7"/>
      <c r="H29" s="12">
        <f t="shared" si="0"/>
        <v>0</v>
      </c>
      <c r="I29" s="11"/>
      <c r="J29" s="7"/>
      <c r="K29" s="12"/>
      <c r="L29" s="11"/>
      <c r="M29" s="7"/>
      <c r="N29" s="12"/>
      <c r="O29" s="11"/>
      <c r="P29" s="7"/>
      <c r="Q29" s="12"/>
    </row>
    <row r="30" spans="1:17">
      <c r="A30" s="4">
        <v>27</v>
      </c>
      <c r="B30" s="8"/>
      <c r="C30" s="6"/>
      <c r="D30" s="6"/>
      <c r="E30" s="12"/>
      <c r="F30" s="11"/>
      <c r="G30" s="7"/>
      <c r="H30" s="12">
        <f t="shared" si="0"/>
        <v>0</v>
      </c>
      <c r="I30" s="11"/>
      <c r="J30" s="7"/>
      <c r="K30" s="12"/>
      <c r="L30" s="11"/>
      <c r="M30" s="7"/>
      <c r="N30" s="12"/>
      <c r="O30" s="11"/>
      <c r="P30" s="7"/>
      <c r="Q30" s="12"/>
    </row>
    <row r="31" spans="1:17">
      <c r="A31" s="4">
        <v>28</v>
      </c>
      <c r="B31" s="8"/>
      <c r="C31" s="6"/>
      <c r="D31" s="6"/>
      <c r="E31" s="12"/>
      <c r="F31" s="11"/>
      <c r="G31" s="7"/>
      <c r="H31" s="12">
        <f t="shared" si="0"/>
        <v>0</v>
      </c>
      <c r="I31" s="11"/>
      <c r="J31" s="7"/>
      <c r="K31" s="12"/>
      <c r="L31" s="11"/>
      <c r="M31" s="7"/>
      <c r="N31" s="12"/>
      <c r="O31" s="11"/>
      <c r="P31" s="7"/>
      <c r="Q31" s="12"/>
    </row>
    <row r="32" spans="1:17">
      <c r="A32" s="4">
        <v>29</v>
      </c>
      <c r="B32" s="8"/>
      <c r="C32" s="6"/>
      <c r="D32" s="6"/>
      <c r="E32" s="12"/>
      <c r="F32" s="11"/>
      <c r="G32" s="7"/>
      <c r="H32" s="12">
        <f t="shared" si="0"/>
        <v>0</v>
      </c>
      <c r="I32" s="11"/>
      <c r="J32" s="7"/>
      <c r="K32" s="12"/>
      <c r="L32" s="11"/>
      <c r="M32" s="7"/>
      <c r="N32" s="12"/>
      <c r="O32" s="11"/>
      <c r="P32" s="7"/>
      <c r="Q32" s="12"/>
    </row>
    <row r="33" spans="1:17" ht="11" thickBot="1">
      <c r="A33" s="16">
        <v>30</v>
      </c>
      <c r="B33" s="17"/>
      <c r="C33" s="6"/>
      <c r="D33" s="6"/>
      <c r="E33" s="12"/>
      <c r="F33" s="11"/>
      <c r="G33" s="7"/>
      <c r="H33" s="12">
        <f t="shared" si="0"/>
        <v>0</v>
      </c>
      <c r="I33" s="11"/>
      <c r="J33" s="7"/>
      <c r="K33" s="12"/>
      <c r="L33" s="20"/>
      <c r="M33" s="21"/>
      <c r="N33" s="22"/>
      <c r="O33" s="23"/>
      <c r="P33" s="21"/>
      <c r="Q33" s="21"/>
    </row>
    <row r="34" spans="1:17" ht="11" thickTop="1">
      <c r="A34" s="24" t="s">
        <v>39</v>
      </c>
      <c r="B34" s="24">
        <v>18</v>
      </c>
      <c r="C34" s="3"/>
      <c r="D34" s="3"/>
      <c r="E34" s="31" t="s">
        <v>1</v>
      </c>
      <c r="F34" s="18"/>
      <c r="G34" s="18"/>
      <c r="H34" s="18"/>
      <c r="I34" s="18"/>
      <c r="J34" s="18"/>
      <c r="K34" s="18"/>
      <c r="L34" s="25">
        <f t="shared" ref="L34:N34" si="1">COUNTIF(L4:L33,"3") + COUNTIF(L4:L33,"4") + COUNTIF(L4:L33,"5")</f>
        <v>11</v>
      </c>
      <c r="M34" s="26">
        <f t="shared" si="1"/>
        <v>10</v>
      </c>
      <c r="N34" s="27">
        <f t="shared" si="1"/>
        <v>0</v>
      </c>
      <c r="O34" s="25">
        <f>COUNTIF(O4:O33,"3") + COUNTIF(O4:O33,"4") + COUNTIF(O4:O33,"5")</f>
        <v>9</v>
      </c>
      <c r="P34" s="25">
        <f>COUNTIF(P4:P33,"3") + COUNTIF(P4:P33,"4") + COUNTIF(P4:P33,"5")</f>
        <v>8</v>
      </c>
      <c r="Q34" s="33"/>
    </row>
    <row r="35" spans="1:17">
      <c r="E35" s="31" t="s">
        <v>2</v>
      </c>
      <c r="F35" s="18"/>
      <c r="G35" s="18"/>
      <c r="H35" s="18"/>
      <c r="I35" s="18"/>
      <c r="J35" s="18"/>
      <c r="K35" s="18"/>
      <c r="L35" s="28">
        <f>(L34/$B$34)*100</f>
        <v>61.111111111111114</v>
      </c>
      <c r="M35" s="29">
        <f t="shared" ref="M35:N35" si="2">(M34/$B$34)*100</f>
        <v>55.555555555555557</v>
      </c>
      <c r="N35" s="30">
        <f t="shared" si="2"/>
        <v>0</v>
      </c>
      <c r="O35" s="28">
        <f>(O34/$B$34)*100</f>
        <v>50</v>
      </c>
      <c r="P35" s="28">
        <f>(P34/$B$34)*100</f>
        <v>44.444444444444443</v>
      </c>
      <c r="Q35" s="33"/>
    </row>
    <row r="36" spans="1:17">
      <c r="E36" s="15" t="s">
        <v>3</v>
      </c>
      <c r="F36" s="18"/>
      <c r="G36" s="18"/>
      <c r="H36" s="18"/>
      <c r="I36" s="18"/>
      <c r="J36" s="18"/>
      <c r="K36" s="18"/>
      <c r="L36" s="32">
        <f t="shared" ref="L36:N36" si="3">COUNTIF(L4:L33,"1") + COUNTIF(L4:L33,"2")</f>
        <v>7</v>
      </c>
      <c r="M36" s="32">
        <f t="shared" si="3"/>
        <v>8</v>
      </c>
      <c r="N36" s="35">
        <f t="shared" si="3"/>
        <v>0</v>
      </c>
      <c r="O36" s="38">
        <f>COUNTIF(O4:O33,"1") + COUNTIF(O4:O33,"2")</f>
        <v>10</v>
      </c>
      <c r="P36" s="38">
        <f>COUNTIF(P4:P33,"1") + COUNTIF(P4:P33,"2")</f>
        <v>11</v>
      </c>
      <c r="Q36" s="34"/>
    </row>
    <row r="37" spans="1:17">
      <c r="E37" s="15" t="s">
        <v>4</v>
      </c>
      <c r="F37" s="18"/>
      <c r="G37" s="18"/>
      <c r="H37" s="18"/>
      <c r="I37" s="18"/>
      <c r="J37" s="18"/>
      <c r="K37" s="18"/>
      <c r="L37" s="32">
        <f t="shared" ref="L37:N37" si="4">(L36/$B$34)*100</f>
        <v>38.888888888888893</v>
      </c>
      <c r="M37" s="32">
        <f t="shared" si="4"/>
        <v>44.444444444444443</v>
      </c>
      <c r="N37" s="35">
        <f t="shared" si="4"/>
        <v>0</v>
      </c>
      <c r="O37" s="38">
        <f>(O36/$B$34)*100</f>
        <v>55.555555555555557</v>
      </c>
      <c r="P37" s="38">
        <f>(P36/$B$34)*100</f>
        <v>61.111111111111114</v>
      </c>
      <c r="Q37" s="34"/>
    </row>
    <row r="41" spans="1:17">
      <c r="H41" s="18"/>
      <c r="I41" s="18"/>
      <c r="J41" s="18"/>
      <c r="K41" s="18"/>
    </row>
    <row r="64" spans="1:17" ht="23.5">
      <c r="A64" s="88" t="s">
        <v>105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</row>
    <row r="65" spans="1:17" ht="10.5" customHeight="1">
      <c r="A65" s="92" t="s">
        <v>26</v>
      </c>
      <c r="B65" s="92" t="s">
        <v>27</v>
      </c>
      <c r="C65" s="93" t="s">
        <v>29</v>
      </c>
      <c r="D65" s="93" t="s">
        <v>28</v>
      </c>
      <c r="E65" s="94" t="s">
        <v>0</v>
      </c>
      <c r="F65" s="95" t="s">
        <v>33</v>
      </c>
      <c r="G65" s="95"/>
      <c r="H65" s="96"/>
      <c r="I65" s="97" t="s">
        <v>82</v>
      </c>
      <c r="J65" s="93"/>
      <c r="K65" s="98"/>
      <c r="L65" s="97" t="s">
        <v>37</v>
      </c>
      <c r="M65" s="93"/>
      <c r="N65" s="98"/>
      <c r="O65" s="95" t="s">
        <v>38</v>
      </c>
      <c r="P65" s="95"/>
      <c r="Q65" s="96"/>
    </row>
    <row r="66" spans="1:17" ht="33">
      <c r="A66" s="92"/>
      <c r="B66" s="92"/>
      <c r="C66" s="93"/>
      <c r="D66" s="93"/>
      <c r="E66" s="94"/>
      <c r="F66" s="13" t="s">
        <v>34</v>
      </c>
      <c r="G66" s="10" t="s">
        <v>35</v>
      </c>
      <c r="H66" s="19" t="s">
        <v>36</v>
      </c>
      <c r="I66" s="14" t="s">
        <v>30</v>
      </c>
      <c r="J66" s="43" t="s">
        <v>31</v>
      </c>
      <c r="K66" s="44" t="s">
        <v>32</v>
      </c>
      <c r="L66" s="14" t="s">
        <v>30</v>
      </c>
      <c r="M66" s="43" t="s">
        <v>31</v>
      </c>
      <c r="N66" s="44" t="s">
        <v>32</v>
      </c>
      <c r="O66" s="14" t="s">
        <v>30</v>
      </c>
      <c r="P66" s="43" t="s">
        <v>31</v>
      </c>
      <c r="Q66" s="44" t="s">
        <v>32</v>
      </c>
    </row>
    <row r="67" spans="1:17">
      <c r="A67" s="4">
        <v>1</v>
      </c>
      <c r="B67" s="5" t="s">
        <v>106</v>
      </c>
      <c r="C67" s="6"/>
      <c r="D67" s="6"/>
      <c r="E67" s="12"/>
      <c r="F67" s="11"/>
      <c r="G67" s="7"/>
      <c r="H67" s="12"/>
      <c r="I67" s="11"/>
      <c r="J67" s="7"/>
      <c r="K67" s="12"/>
      <c r="L67" s="11">
        <v>5</v>
      </c>
      <c r="M67" s="7">
        <v>5</v>
      </c>
      <c r="N67" s="12"/>
      <c r="O67" s="11">
        <v>4</v>
      </c>
      <c r="P67" s="7">
        <v>4</v>
      </c>
      <c r="Q67" s="12"/>
    </row>
    <row r="68" spans="1:17">
      <c r="A68" s="4">
        <v>2</v>
      </c>
      <c r="B68" s="5" t="s">
        <v>107</v>
      </c>
      <c r="C68" s="6"/>
      <c r="D68" s="6"/>
      <c r="E68" s="12"/>
      <c r="F68" s="11"/>
      <c r="G68" s="7"/>
      <c r="H68" s="12"/>
      <c r="I68" s="11"/>
      <c r="J68" s="7"/>
      <c r="K68" s="12"/>
      <c r="L68" s="11">
        <v>2</v>
      </c>
      <c r="M68" s="7">
        <v>2</v>
      </c>
      <c r="N68" s="12"/>
      <c r="O68" s="11">
        <v>3</v>
      </c>
      <c r="P68" s="7">
        <v>2</v>
      </c>
      <c r="Q68" s="12"/>
    </row>
    <row r="69" spans="1:17">
      <c r="A69" s="4">
        <v>3</v>
      </c>
      <c r="B69" s="5" t="s">
        <v>108</v>
      </c>
      <c r="C69" s="6"/>
      <c r="D69" s="6"/>
      <c r="E69" s="12"/>
      <c r="F69" s="11"/>
      <c r="G69" s="7"/>
      <c r="H69" s="12"/>
      <c r="I69" s="11"/>
      <c r="J69" s="7"/>
      <c r="K69" s="12"/>
      <c r="L69" s="11">
        <v>3</v>
      </c>
      <c r="M69" s="7">
        <v>4</v>
      </c>
      <c r="N69" s="12"/>
      <c r="O69" s="11">
        <v>3</v>
      </c>
      <c r="P69" s="7">
        <v>3</v>
      </c>
      <c r="Q69" s="12"/>
    </row>
    <row r="70" spans="1:17">
      <c r="A70" s="4">
        <v>4</v>
      </c>
      <c r="B70" s="5" t="s">
        <v>109</v>
      </c>
      <c r="C70" s="6"/>
      <c r="D70" s="6"/>
      <c r="E70" s="12"/>
      <c r="F70" s="11"/>
      <c r="G70" s="7"/>
      <c r="H70" s="12"/>
      <c r="I70" s="11"/>
      <c r="J70" s="7"/>
      <c r="K70" s="12"/>
      <c r="L70" s="11">
        <v>4</v>
      </c>
      <c r="M70" s="7">
        <v>4</v>
      </c>
      <c r="N70" s="12"/>
      <c r="O70" s="11">
        <v>4</v>
      </c>
      <c r="P70" s="7">
        <v>4</v>
      </c>
      <c r="Q70" s="12"/>
    </row>
    <row r="71" spans="1:17">
      <c r="A71" s="4">
        <v>5</v>
      </c>
      <c r="B71" s="5" t="s">
        <v>110</v>
      </c>
      <c r="C71" s="6"/>
      <c r="D71" s="6"/>
      <c r="E71" s="12"/>
      <c r="F71" s="11"/>
      <c r="G71" s="7"/>
      <c r="H71" s="12"/>
      <c r="I71" s="11"/>
      <c r="J71" s="7"/>
      <c r="K71" s="12"/>
      <c r="L71" s="11">
        <v>4</v>
      </c>
      <c r="M71" s="7">
        <v>4</v>
      </c>
      <c r="N71" s="12"/>
      <c r="O71" s="11">
        <v>3</v>
      </c>
      <c r="P71" s="7">
        <v>3</v>
      </c>
      <c r="Q71" s="12"/>
    </row>
    <row r="72" spans="1:17">
      <c r="A72" s="4">
        <v>6</v>
      </c>
      <c r="B72" s="5" t="s">
        <v>111</v>
      </c>
      <c r="C72" s="6"/>
      <c r="D72" s="6"/>
      <c r="E72" s="12"/>
      <c r="F72" s="11"/>
      <c r="G72" s="7"/>
      <c r="H72" s="12"/>
      <c r="I72" s="11"/>
      <c r="J72" s="7"/>
      <c r="K72" s="12"/>
      <c r="L72" s="11">
        <v>4</v>
      </c>
      <c r="M72" s="7">
        <v>5</v>
      </c>
      <c r="N72" s="12"/>
      <c r="O72" s="11">
        <v>4</v>
      </c>
      <c r="P72" s="7">
        <v>4</v>
      </c>
      <c r="Q72" s="12"/>
    </row>
    <row r="73" spans="1:17">
      <c r="A73" s="4">
        <v>7</v>
      </c>
      <c r="B73" s="5" t="s">
        <v>112</v>
      </c>
      <c r="C73" s="6"/>
      <c r="D73" s="6"/>
      <c r="E73" s="12"/>
      <c r="F73" s="11"/>
      <c r="G73" s="7"/>
      <c r="H73" s="12"/>
      <c r="I73" s="11"/>
      <c r="J73" s="7"/>
      <c r="K73" s="12"/>
      <c r="L73" s="11">
        <v>4</v>
      </c>
      <c r="M73" s="7">
        <v>4</v>
      </c>
      <c r="N73" s="12"/>
      <c r="O73" s="11">
        <v>4</v>
      </c>
      <c r="P73" s="7">
        <v>3</v>
      </c>
      <c r="Q73" s="12"/>
    </row>
    <row r="74" spans="1:17">
      <c r="A74" s="4">
        <v>8</v>
      </c>
      <c r="B74" s="5" t="s">
        <v>113</v>
      </c>
      <c r="C74" s="6"/>
      <c r="D74" s="6"/>
      <c r="E74" s="12"/>
      <c r="F74" s="11"/>
      <c r="G74" s="7"/>
      <c r="H74" s="12"/>
      <c r="I74" s="11"/>
      <c r="J74" s="7"/>
      <c r="K74" s="12"/>
      <c r="L74" s="11">
        <v>4</v>
      </c>
      <c r="M74" s="7">
        <v>3</v>
      </c>
      <c r="N74" s="12"/>
      <c r="O74" s="11">
        <v>4</v>
      </c>
      <c r="P74" s="7">
        <v>4</v>
      </c>
      <c r="Q74" s="12"/>
    </row>
    <row r="75" spans="1:17">
      <c r="A75" s="4">
        <v>9</v>
      </c>
      <c r="B75" s="5" t="s">
        <v>114</v>
      </c>
      <c r="C75" s="6"/>
      <c r="D75" s="6"/>
      <c r="E75" s="12"/>
      <c r="F75" s="11"/>
      <c r="G75" s="7"/>
      <c r="H75" s="12"/>
      <c r="I75" s="11"/>
      <c r="J75" s="7"/>
      <c r="K75" s="12"/>
      <c r="L75" s="11">
        <v>3</v>
      </c>
      <c r="M75" s="7">
        <v>4</v>
      </c>
      <c r="N75" s="12"/>
      <c r="O75" s="11">
        <v>4</v>
      </c>
      <c r="P75" s="7">
        <v>4</v>
      </c>
      <c r="Q75" s="12"/>
    </row>
    <row r="76" spans="1:17">
      <c r="A76" s="4">
        <v>10</v>
      </c>
      <c r="B76" s="5" t="s">
        <v>115</v>
      </c>
      <c r="C76" s="6"/>
      <c r="D76" s="6"/>
      <c r="E76" s="12"/>
      <c r="F76" s="11"/>
      <c r="G76" s="7"/>
      <c r="H76" s="12"/>
      <c r="I76" s="11"/>
      <c r="J76" s="7"/>
      <c r="K76" s="12"/>
      <c r="L76" s="11">
        <v>5</v>
      </c>
      <c r="M76" s="7">
        <v>5</v>
      </c>
      <c r="N76" s="12"/>
      <c r="O76" s="11">
        <v>4</v>
      </c>
      <c r="P76" s="7">
        <v>5</v>
      </c>
      <c r="Q76" s="12"/>
    </row>
    <row r="77" spans="1:17">
      <c r="A77" s="4">
        <v>11</v>
      </c>
      <c r="B77" s="5" t="s">
        <v>116</v>
      </c>
      <c r="C77" s="6"/>
      <c r="D77" s="6"/>
      <c r="E77" s="12"/>
      <c r="F77" s="11"/>
      <c r="G77" s="7"/>
      <c r="H77" s="12"/>
      <c r="I77" s="11"/>
      <c r="J77" s="7"/>
      <c r="K77" s="12"/>
      <c r="L77" s="11">
        <v>5</v>
      </c>
      <c r="M77" s="7">
        <v>3</v>
      </c>
      <c r="N77" s="12"/>
      <c r="O77" s="11">
        <v>3</v>
      </c>
      <c r="P77" s="7">
        <v>3</v>
      </c>
      <c r="Q77" s="12"/>
    </row>
    <row r="78" spans="1:17">
      <c r="A78" s="4">
        <v>12</v>
      </c>
      <c r="B78" s="5" t="s">
        <v>117</v>
      </c>
      <c r="C78" s="6"/>
      <c r="D78" s="6"/>
      <c r="E78" s="12"/>
      <c r="F78" s="11"/>
      <c r="G78" s="7"/>
      <c r="H78" s="12"/>
      <c r="I78" s="11"/>
      <c r="J78" s="7"/>
      <c r="K78" s="12"/>
      <c r="L78" s="11">
        <v>2</v>
      </c>
      <c r="M78" s="7">
        <v>2</v>
      </c>
      <c r="N78" s="12"/>
      <c r="O78" s="11">
        <v>2</v>
      </c>
      <c r="P78" s="7">
        <v>2</v>
      </c>
      <c r="Q78" s="12"/>
    </row>
    <row r="79" spans="1:17">
      <c r="A79" s="4">
        <v>13</v>
      </c>
      <c r="B79" s="5" t="s">
        <v>118</v>
      </c>
      <c r="C79" s="6"/>
      <c r="D79" s="6"/>
      <c r="E79" s="12"/>
      <c r="F79" s="11"/>
      <c r="G79" s="7"/>
      <c r="H79" s="12"/>
      <c r="I79" s="11"/>
      <c r="J79" s="7"/>
      <c r="K79" s="12"/>
      <c r="L79" s="11">
        <v>2</v>
      </c>
      <c r="M79" s="7">
        <v>2</v>
      </c>
      <c r="N79" s="12"/>
      <c r="O79" s="11">
        <v>3</v>
      </c>
      <c r="P79" s="7">
        <v>2</v>
      </c>
      <c r="Q79" s="12"/>
    </row>
    <row r="80" spans="1:17">
      <c r="A80" s="4">
        <v>14</v>
      </c>
      <c r="B80" s="5" t="s">
        <v>119</v>
      </c>
      <c r="C80" s="6"/>
      <c r="D80" s="6"/>
      <c r="E80" s="12"/>
      <c r="F80" s="11"/>
      <c r="G80" s="7"/>
      <c r="H80" s="12"/>
      <c r="I80" s="11"/>
      <c r="J80" s="7"/>
      <c r="K80" s="12"/>
      <c r="L80" s="11">
        <v>3</v>
      </c>
      <c r="M80" s="7">
        <v>3</v>
      </c>
      <c r="N80" s="12"/>
      <c r="O80" s="11">
        <v>4</v>
      </c>
      <c r="P80" s="7">
        <v>3</v>
      </c>
      <c r="Q80" s="12"/>
    </row>
    <row r="81" spans="1:17">
      <c r="A81" s="4">
        <v>15</v>
      </c>
      <c r="B81" s="5" t="s">
        <v>120</v>
      </c>
      <c r="C81" s="6"/>
      <c r="D81" s="6"/>
      <c r="E81" s="12"/>
      <c r="F81" s="11"/>
      <c r="G81" s="7"/>
      <c r="H81" s="12"/>
      <c r="I81" s="11"/>
      <c r="J81" s="7"/>
      <c r="K81" s="12"/>
      <c r="L81" s="11">
        <v>2</v>
      </c>
      <c r="M81" s="7">
        <v>2</v>
      </c>
      <c r="N81" s="12"/>
      <c r="O81" s="11">
        <v>3</v>
      </c>
      <c r="P81" s="7">
        <v>2</v>
      </c>
      <c r="Q81" s="12"/>
    </row>
    <row r="82" spans="1:17">
      <c r="A82" s="4">
        <v>16</v>
      </c>
      <c r="B82" s="5" t="s">
        <v>121</v>
      </c>
      <c r="C82" s="6"/>
      <c r="D82" s="6"/>
      <c r="E82" s="12"/>
      <c r="F82" s="11"/>
      <c r="G82" s="7"/>
      <c r="H82" s="12"/>
      <c r="I82" s="11"/>
      <c r="J82" s="7"/>
      <c r="K82" s="12"/>
      <c r="L82" s="11">
        <v>3</v>
      </c>
      <c r="M82" s="7">
        <v>3</v>
      </c>
      <c r="N82" s="12"/>
      <c r="O82" s="11">
        <v>3</v>
      </c>
      <c r="P82" s="7">
        <v>3</v>
      </c>
      <c r="Q82" s="12"/>
    </row>
    <row r="83" spans="1:17">
      <c r="A83" s="4">
        <v>17</v>
      </c>
      <c r="B83" s="5" t="s">
        <v>122</v>
      </c>
      <c r="C83" s="6"/>
      <c r="D83" s="6"/>
      <c r="E83" s="12"/>
      <c r="F83" s="11"/>
      <c r="G83" s="7"/>
      <c r="H83" s="12"/>
      <c r="I83" s="11"/>
      <c r="J83" s="7"/>
      <c r="K83" s="12"/>
      <c r="L83" s="11">
        <v>2</v>
      </c>
      <c r="M83" s="7">
        <v>3</v>
      </c>
      <c r="N83" s="12"/>
      <c r="O83" s="11">
        <v>4</v>
      </c>
      <c r="P83" s="7">
        <v>4</v>
      </c>
      <c r="Q83" s="12"/>
    </row>
    <row r="84" spans="1:17">
      <c r="A84" s="4">
        <v>18</v>
      </c>
      <c r="B84" s="5" t="s">
        <v>123</v>
      </c>
      <c r="C84" s="6"/>
      <c r="D84" s="6"/>
      <c r="E84" s="12"/>
      <c r="F84" s="11"/>
      <c r="G84" s="7"/>
      <c r="H84" s="12"/>
      <c r="I84" s="11"/>
      <c r="J84" s="7"/>
      <c r="K84" s="12"/>
      <c r="L84" s="11">
        <v>4</v>
      </c>
      <c r="M84" s="7">
        <v>5</v>
      </c>
      <c r="N84" s="12"/>
      <c r="O84" s="11">
        <v>4</v>
      </c>
      <c r="P84" s="7">
        <v>4</v>
      </c>
      <c r="Q84" s="12"/>
    </row>
    <row r="85" spans="1:17">
      <c r="A85" s="4">
        <v>19</v>
      </c>
      <c r="B85" s="5" t="s">
        <v>124</v>
      </c>
      <c r="C85" s="6"/>
      <c r="D85" s="6"/>
      <c r="E85" s="12"/>
      <c r="F85" s="11"/>
      <c r="G85" s="7"/>
      <c r="H85" s="12"/>
      <c r="I85" s="11"/>
      <c r="J85" s="7"/>
      <c r="K85" s="12"/>
      <c r="L85" s="11">
        <v>3</v>
      </c>
      <c r="M85" s="7">
        <v>3</v>
      </c>
      <c r="N85" s="12"/>
      <c r="O85" s="11">
        <v>3</v>
      </c>
      <c r="P85" s="7">
        <v>3</v>
      </c>
      <c r="Q85" s="12"/>
    </row>
    <row r="86" spans="1:17">
      <c r="A86" s="4">
        <v>20</v>
      </c>
      <c r="B86" s="5" t="s">
        <v>125</v>
      </c>
      <c r="C86" s="6"/>
      <c r="D86" s="6"/>
      <c r="E86" s="12"/>
      <c r="F86" s="11"/>
      <c r="G86" s="7"/>
      <c r="H86" s="12"/>
      <c r="I86" s="11"/>
      <c r="J86" s="7"/>
      <c r="K86" s="12"/>
      <c r="L86" s="11">
        <v>5</v>
      </c>
      <c r="M86" s="7">
        <v>5</v>
      </c>
      <c r="N86" s="12"/>
      <c r="O86" s="11">
        <v>5</v>
      </c>
      <c r="P86" s="7">
        <v>5</v>
      </c>
      <c r="Q86" s="12"/>
    </row>
    <row r="87" spans="1:17">
      <c r="A87" s="4">
        <v>21</v>
      </c>
      <c r="B87" s="5" t="s">
        <v>126</v>
      </c>
      <c r="C87" s="6"/>
      <c r="D87" s="6"/>
      <c r="E87" s="12"/>
      <c r="F87" s="11"/>
      <c r="G87" s="7"/>
      <c r="H87" s="12"/>
      <c r="I87" s="11"/>
      <c r="J87" s="7"/>
      <c r="K87" s="12"/>
      <c r="L87" s="11">
        <v>3</v>
      </c>
      <c r="M87" s="7">
        <v>3</v>
      </c>
      <c r="N87" s="12"/>
      <c r="O87" s="11">
        <v>2</v>
      </c>
      <c r="P87" s="7">
        <v>2</v>
      </c>
      <c r="Q87" s="12"/>
    </row>
    <row r="88" spans="1:17">
      <c r="A88" s="4">
        <v>22</v>
      </c>
      <c r="B88" s="8"/>
      <c r="C88" s="6"/>
      <c r="D88" s="6"/>
      <c r="E88" s="12"/>
      <c r="F88" s="11"/>
      <c r="G88" s="7"/>
      <c r="H88" s="12"/>
      <c r="I88" s="11"/>
      <c r="J88" s="7"/>
      <c r="K88" s="12"/>
      <c r="L88" s="11"/>
      <c r="M88" s="7"/>
      <c r="N88" s="12"/>
      <c r="O88" s="11"/>
      <c r="P88" s="7"/>
      <c r="Q88" s="12"/>
    </row>
    <row r="89" spans="1:17">
      <c r="A89" s="4">
        <v>23</v>
      </c>
      <c r="B89" s="8"/>
      <c r="C89" s="6"/>
      <c r="D89" s="6"/>
      <c r="E89" s="12"/>
      <c r="F89" s="11"/>
      <c r="G89" s="7"/>
      <c r="H89" s="12">
        <f t="shared" ref="H89:H96" si="5">G89-F89</f>
        <v>0</v>
      </c>
      <c r="I89" s="11"/>
      <c r="J89" s="7"/>
      <c r="K89" s="12"/>
      <c r="L89" s="11"/>
      <c r="M89" s="7"/>
      <c r="N89" s="12"/>
      <c r="O89" s="11"/>
      <c r="P89" s="7"/>
      <c r="Q89" s="12"/>
    </row>
    <row r="90" spans="1:17">
      <c r="A90" s="4">
        <v>24</v>
      </c>
      <c r="B90" s="8"/>
      <c r="C90" s="6"/>
      <c r="D90" s="6"/>
      <c r="E90" s="12"/>
      <c r="F90" s="11"/>
      <c r="G90" s="7"/>
      <c r="H90" s="12">
        <f t="shared" si="5"/>
        <v>0</v>
      </c>
      <c r="I90" s="11"/>
      <c r="J90" s="7"/>
      <c r="K90" s="12"/>
      <c r="L90" s="11"/>
      <c r="M90" s="7"/>
      <c r="N90" s="12"/>
      <c r="O90" s="11"/>
      <c r="P90" s="7"/>
      <c r="Q90" s="12"/>
    </row>
    <row r="91" spans="1:17">
      <c r="A91" s="4">
        <v>25</v>
      </c>
      <c r="B91" s="8"/>
      <c r="C91" s="6"/>
      <c r="D91" s="6"/>
      <c r="E91" s="12"/>
      <c r="F91" s="11"/>
      <c r="G91" s="7"/>
      <c r="H91" s="12">
        <f t="shared" si="5"/>
        <v>0</v>
      </c>
      <c r="I91" s="11"/>
      <c r="J91" s="7"/>
      <c r="K91" s="12"/>
      <c r="L91" s="11"/>
      <c r="M91" s="7"/>
      <c r="N91" s="12"/>
      <c r="O91" s="11"/>
      <c r="P91" s="7"/>
      <c r="Q91" s="12"/>
    </row>
    <row r="92" spans="1:17">
      <c r="A92" s="4">
        <v>26</v>
      </c>
      <c r="B92" s="8"/>
      <c r="C92" s="6"/>
      <c r="D92" s="6"/>
      <c r="E92" s="12"/>
      <c r="F92" s="11"/>
      <c r="G92" s="7"/>
      <c r="H92" s="12">
        <f t="shared" si="5"/>
        <v>0</v>
      </c>
      <c r="I92" s="11"/>
      <c r="J92" s="7"/>
      <c r="K92" s="12"/>
      <c r="L92" s="11"/>
      <c r="M92" s="7"/>
      <c r="N92" s="12"/>
      <c r="O92" s="11"/>
      <c r="P92" s="7"/>
      <c r="Q92" s="12"/>
    </row>
    <row r="93" spans="1:17">
      <c r="A93" s="4">
        <v>27</v>
      </c>
      <c r="B93" s="8"/>
      <c r="C93" s="6"/>
      <c r="D93" s="6"/>
      <c r="E93" s="12"/>
      <c r="F93" s="11"/>
      <c r="G93" s="7"/>
      <c r="H93" s="12">
        <f t="shared" si="5"/>
        <v>0</v>
      </c>
      <c r="I93" s="11"/>
      <c r="J93" s="7"/>
      <c r="K93" s="12"/>
      <c r="L93" s="11"/>
      <c r="M93" s="7"/>
      <c r="N93" s="12"/>
      <c r="O93" s="11"/>
      <c r="P93" s="7"/>
      <c r="Q93" s="12"/>
    </row>
    <row r="94" spans="1:17">
      <c r="A94" s="4">
        <v>28</v>
      </c>
      <c r="B94" s="8"/>
      <c r="C94" s="6"/>
      <c r="D94" s="6"/>
      <c r="E94" s="12"/>
      <c r="F94" s="11"/>
      <c r="G94" s="7"/>
      <c r="H94" s="12">
        <f t="shared" si="5"/>
        <v>0</v>
      </c>
      <c r="I94" s="11"/>
      <c r="J94" s="7"/>
      <c r="K94" s="12"/>
      <c r="L94" s="11"/>
      <c r="M94" s="7"/>
      <c r="N94" s="12"/>
      <c r="O94" s="11"/>
      <c r="P94" s="7"/>
      <c r="Q94" s="12"/>
    </row>
    <row r="95" spans="1:17">
      <c r="A95" s="4">
        <v>29</v>
      </c>
      <c r="B95" s="8"/>
      <c r="C95" s="6"/>
      <c r="D95" s="6"/>
      <c r="E95" s="12"/>
      <c r="F95" s="11"/>
      <c r="G95" s="7"/>
      <c r="H95" s="12">
        <f t="shared" si="5"/>
        <v>0</v>
      </c>
      <c r="I95" s="11"/>
      <c r="J95" s="7"/>
      <c r="K95" s="12"/>
      <c r="L95" s="11"/>
      <c r="M95" s="7"/>
      <c r="N95" s="12"/>
      <c r="O95" s="11"/>
      <c r="P95" s="7"/>
      <c r="Q95" s="12"/>
    </row>
    <row r="96" spans="1:17" ht="11" thickBot="1">
      <c r="A96" s="16">
        <v>30</v>
      </c>
      <c r="B96" s="17"/>
      <c r="C96" s="6"/>
      <c r="D96" s="6"/>
      <c r="E96" s="12"/>
      <c r="F96" s="11"/>
      <c r="G96" s="7"/>
      <c r="H96" s="12">
        <f t="shared" si="5"/>
        <v>0</v>
      </c>
      <c r="I96" s="20"/>
      <c r="J96" s="21"/>
      <c r="K96" s="22"/>
      <c r="L96" s="20"/>
      <c r="M96" s="21"/>
      <c r="N96" s="22"/>
      <c r="O96" s="23"/>
      <c r="P96" s="21"/>
      <c r="Q96" s="21"/>
    </row>
    <row r="97" spans="1:17" ht="11" thickTop="1">
      <c r="A97" s="24" t="s">
        <v>39</v>
      </c>
      <c r="B97" s="24">
        <f>COUNTIF(B67:B96,"*")</f>
        <v>21</v>
      </c>
      <c r="C97" s="3"/>
      <c r="D97" s="3"/>
      <c r="E97" s="31" t="s">
        <v>1</v>
      </c>
      <c r="F97" s="18"/>
      <c r="G97" s="18"/>
      <c r="H97" s="18"/>
      <c r="I97" s="18"/>
      <c r="J97" s="18"/>
      <c r="K97" s="18"/>
      <c r="L97" s="25">
        <f t="shared" ref="L97:N97" si="6">COUNTIF(L67:L96,"3") + COUNTIF(L67:L96,"4") + COUNTIF(L67:L96,"5")</f>
        <v>16</v>
      </c>
      <c r="M97" s="26">
        <f t="shared" si="6"/>
        <v>17</v>
      </c>
      <c r="N97" s="27">
        <f t="shared" si="6"/>
        <v>0</v>
      </c>
      <c r="O97" s="25">
        <f>COUNTIF(O67:O96,"3") + COUNTIF(O67:O96,"4") + COUNTIF(O67:O96,"5")</f>
        <v>19</v>
      </c>
      <c r="P97" s="25">
        <f>COUNTIF(P67:P96,"3") + COUNTIF(P67:P96,"4") + COUNTIF(P67:P96,"5")</f>
        <v>16</v>
      </c>
      <c r="Q97" s="33"/>
    </row>
    <row r="98" spans="1:17">
      <c r="E98" s="31" t="s">
        <v>2</v>
      </c>
      <c r="F98" s="18"/>
      <c r="G98" s="18"/>
      <c r="H98" s="18"/>
      <c r="I98" s="18"/>
      <c r="J98" s="18"/>
      <c r="K98" s="18"/>
      <c r="L98" s="28">
        <f>(L97/B97)*100</f>
        <v>76.19047619047619</v>
      </c>
      <c r="M98" s="29">
        <f t="shared" ref="M98:N98" si="7">(M97/$B$34)*100</f>
        <v>94.444444444444443</v>
      </c>
      <c r="N98" s="30">
        <f t="shared" si="7"/>
        <v>0</v>
      </c>
      <c r="O98" s="28">
        <f>(O97/B97)*100</f>
        <v>90.476190476190482</v>
      </c>
      <c r="P98" s="28">
        <f>(P97/$B$34)*100</f>
        <v>88.888888888888886</v>
      </c>
      <c r="Q98" s="33"/>
    </row>
    <row r="99" spans="1:17">
      <c r="E99" s="15" t="s">
        <v>3</v>
      </c>
      <c r="F99" s="18"/>
      <c r="G99" s="18"/>
      <c r="H99" s="18"/>
      <c r="I99" s="18"/>
      <c r="J99" s="18"/>
      <c r="K99" s="18"/>
      <c r="L99" s="32">
        <f t="shared" ref="L99:N99" si="8">COUNTIF(L67:L96,"1") + COUNTIF(L67:L96,"2")</f>
        <v>5</v>
      </c>
      <c r="M99" s="32">
        <f t="shared" si="8"/>
        <v>4</v>
      </c>
      <c r="N99" s="35">
        <f t="shared" si="8"/>
        <v>0</v>
      </c>
      <c r="O99" s="38">
        <f>COUNTIF(O67:O96,"1") + COUNTIF(O67:O96,"2")</f>
        <v>2</v>
      </c>
      <c r="P99" s="38">
        <f>COUNTIF(P67:P96,"1") + COUNTIF(P67:P96,"2")</f>
        <v>5</v>
      </c>
      <c r="Q99" s="34"/>
    </row>
    <row r="100" spans="1:17">
      <c r="E100" s="15" t="s">
        <v>4</v>
      </c>
      <c r="F100" s="18"/>
      <c r="G100" s="18"/>
      <c r="H100" s="18"/>
      <c r="I100" s="18"/>
      <c r="J100" s="18"/>
      <c r="K100" s="18"/>
      <c r="L100" s="32">
        <f t="shared" ref="L100:N100" si="9">(L99/$B$34)*100</f>
        <v>27.777777777777779</v>
      </c>
      <c r="M100" s="32">
        <f t="shared" si="9"/>
        <v>22.222222222222221</v>
      </c>
      <c r="N100" s="35">
        <f t="shared" si="9"/>
        <v>0</v>
      </c>
      <c r="O100" s="38">
        <f>(O99/$B$34)*100</f>
        <v>11.111111111111111</v>
      </c>
      <c r="P100" s="38">
        <f>(P99/$B$34)*100</f>
        <v>27.777777777777779</v>
      </c>
      <c r="Q100" s="34"/>
    </row>
    <row r="130" spans="1:17" ht="23.5">
      <c r="A130" s="88" t="s">
        <v>127</v>
      </c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</row>
    <row r="131" spans="1:17" ht="10.5" customHeight="1">
      <c r="A131" s="92" t="s">
        <v>26</v>
      </c>
      <c r="B131" s="92" t="s">
        <v>27</v>
      </c>
      <c r="C131" s="93" t="s">
        <v>29</v>
      </c>
      <c r="D131" s="93" t="s">
        <v>28</v>
      </c>
      <c r="E131" s="94" t="s">
        <v>0</v>
      </c>
      <c r="F131" s="95" t="s">
        <v>33</v>
      </c>
      <c r="G131" s="95"/>
      <c r="H131" s="96"/>
      <c r="I131" s="97" t="s">
        <v>82</v>
      </c>
      <c r="J131" s="93"/>
      <c r="K131" s="98"/>
      <c r="L131" s="97" t="s">
        <v>37</v>
      </c>
      <c r="M131" s="93"/>
      <c r="N131" s="98"/>
      <c r="O131" s="95" t="s">
        <v>38</v>
      </c>
      <c r="P131" s="95"/>
      <c r="Q131" s="96"/>
    </row>
    <row r="132" spans="1:17" ht="38.5" customHeight="1">
      <c r="A132" s="92"/>
      <c r="B132" s="92"/>
      <c r="C132" s="93"/>
      <c r="D132" s="93"/>
      <c r="E132" s="94"/>
      <c r="F132" s="13" t="s">
        <v>34</v>
      </c>
      <c r="G132" s="10" t="s">
        <v>35</v>
      </c>
      <c r="H132" s="19" t="s">
        <v>36</v>
      </c>
      <c r="I132" s="14" t="s">
        <v>30</v>
      </c>
      <c r="J132" s="43" t="s">
        <v>31</v>
      </c>
      <c r="K132" s="44" t="s">
        <v>32</v>
      </c>
      <c r="L132" s="14" t="s">
        <v>30</v>
      </c>
      <c r="M132" s="43" t="s">
        <v>31</v>
      </c>
      <c r="N132" s="44" t="s">
        <v>32</v>
      </c>
      <c r="O132" s="14" t="s">
        <v>30</v>
      </c>
      <c r="P132" s="43" t="s">
        <v>31</v>
      </c>
      <c r="Q132" s="44" t="s">
        <v>32</v>
      </c>
    </row>
    <row r="133" spans="1:17">
      <c r="A133" s="4">
        <v>1</v>
      </c>
      <c r="B133" s="5" t="s">
        <v>128</v>
      </c>
      <c r="C133" s="6"/>
      <c r="D133" s="6"/>
      <c r="E133" s="12"/>
      <c r="F133" s="11"/>
      <c r="G133" s="7"/>
      <c r="H133" s="12"/>
      <c r="I133" s="11"/>
      <c r="J133" s="7"/>
      <c r="K133" s="12"/>
      <c r="L133" s="11">
        <v>3</v>
      </c>
      <c r="M133" s="7">
        <v>4</v>
      </c>
      <c r="N133" s="12"/>
      <c r="O133" s="11">
        <v>3</v>
      </c>
      <c r="P133" s="7">
        <v>3</v>
      </c>
      <c r="Q133" s="12"/>
    </row>
    <row r="134" spans="1:17">
      <c r="A134" s="4">
        <v>2</v>
      </c>
      <c r="B134" s="5" t="s">
        <v>129</v>
      </c>
      <c r="C134" s="6"/>
      <c r="D134" s="6"/>
      <c r="E134" s="12"/>
      <c r="F134" s="11"/>
      <c r="G134" s="7"/>
      <c r="H134" s="12"/>
      <c r="I134" s="11"/>
      <c r="J134" s="7"/>
      <c r="K134" s="12"/>
      <c r="L134" s="11">
        <v>3</v>
      </c>
      <c r="M134" s="7">
        <v>3</v>
      </c>
      <c r="N134" s="12"/>
      <c r="O134" s="11">
        <v>3</v>
      </c>
      <c r="P134" s="7">
        <v>3</v>
      </c>
      <c r="Q134" s="12"/>
    </row>
    <row r="135" spans="1:17">
      <c r="A135" s="4">
        <v>3</v>
      </c>
      <c r="B135" s="5" t="s">
        <v>130</v>
      </c>
      <c r="C135" s="6"/>
      <c r="D135" s="6"/>
      <c r="E135" s="12"/>
      <c r="F135" s="11"/>
      <c r="G135" s="7"/>
      <c r="H135" s="12"/>
      <c r="I135" s="11"/>
      <c r="J135" s="7"/>
      <c r="K135" s="12"/>
      <c r="L135" s="11">
        <v>3</v>
      </c>
      <c r="M135" s="7">
        <v>3</v>
      </c>
      <c r="N135" s="12"/>
      <c r="O135" s="11">
        <v>3</v>
      </c>
      <c r="P135" s="7">
        <v>2</v>
      </c>
      <c r="Q135" s="12"/>
    </row>
    <row r="136" spans="1:17">
      <c r="A136" s="4">
        <v>4</v>
      </c>
      <c r="B136" s="5" t="s">
        <v>131</v>
      </c>
      <c r="C136" s="6"/>
      <c r="D136" s="6"/>
      <c r="E136" s="12"/>
      <c r="F136" s="11"/>
      <c r="G136" s="7"/>
      <c r="H136" s="12"/>
      <c r="I136" s="11"/>
      <c r="J136" s="7"/>
      <c r="K136" s="12"/>
      <c r="L136" s="11">
        <v>3</v>
      </c>
      <c r="M136" s="7">
        <v>3</v>
      </c>
      <c r="N136" s="12"/>
      <c r="O136" s="11">
        <v>4</v>
      </c>
      <c r="P136" s="7">
        <v>3</v>
      </c>
      <c r="Q136" s="12"/>
    </row>
    <row r="137" spans="1:17">
      <c r="A137" s="4">
        <v>5</v>
      </c>
      <c r="B137" s="5" t="s">
        <v>58</v>
      </c>
      <c r="C137" s="6"/>
      <c r="D137" s="6"/>
      <c r="E137" s="12"/>
      <c r="F137" s="11"/>
      <c r="G137" s="7"/>
      <c r="H137" s="12"/>
      <c r="I137" s="11"/>
      <c r="J137" s="7"/>
      <c r="K137" s="12"/>
      <c r="L137" s="11"/>
      <c r="M137" s="7"/>
      <c r="N137" s="12"/>
      <c r="O137" s="11"/>
      <c r="P137" s="7"/>
      <c r="Q137" s="12"/>
    </row>
    <row r="138" spans="1:17">
      <c r="A138" s="4">
        <v>6</v>
      </c>
      <c r="B138" s="5" t="s">
        <v>132</v>
      </c>
      <c r="C138" s="6"/>
      <c r="D138" s="6"/>
      <c r="E138" s="12"/>
      <c r="F138" s="11"/>
      <c r="G138" s="7"/>
      <c r="H138" s="12"/>
      <c r="I138" s="11"/>
      <c r="J138" s="7"/>
      <c r="K138" s="12"/>
      <c r="L138" s="11">
        <v>3</v>
      </c>
      <c r="M138" s="7">
        <v>3</v>
      </c>
      <c r="N138" s="12"/>
      <c r="O138" s="11">
        <v>2</v>
      </c>
      <c r="P138" s="7">
        <v>2</v>
      </c>
      <c r="Q138" s="12"/>
    </row>
    <row r="139" spans="1:17">
      <c r="A139" s="4">
        <v>7</v>
      </c>
      <c r="B139" s="5" t="s">
        <v>133</v>
      </c>
      <c r="C139" s="6"/>
      <c r="D139" s="6"/>
      <c r="E139" s="12"/>
      <c r="F139" s="11"/>
      <c r="G139" s="7"/>
      <c r="H139" s="12"/>
      <c r="I139" s="11"/>
      <c r="J139" s="7"/>
      <c r="K139" s="12"/>
      <c r="L139" s="11">
        <v>2</v>
      </c>
      <c r="M139" s="7">
        <v>3</v>
      </c>
      <c r="N139" s="12"/>
      <c r="O139" s="11">
        <v>2</v>
      </c>
      <c r="P139" s="7">
        <v>1</v>
      </c>
      <c r="Q139" s="12"/>
    </row>
    <row r="140" spans="1:17">
      <c r="A140" s="4">
        <v>8</v>
      </c>
      <c r="B140" s="5" t="s">
        <v>134</v>
      </c>
      <c r="C140" s="6"/>
      <c r="D140" s="6"/>
      <c r="E140" s="12"/>
      <c r="F140" s="11"/>
      <c r="G140" s="7"/>
      <c r="H140" s="12"/>
      <c r="I140" s="11"/>
      <c r="J140" s="7"/>
      <c r="K140" s="12"/>
      <c r="L140" s="11">
        <v>2</v>
      </c>
      <c r="M140" s="7">
        <v>3</v>
      </c>
      <c r="N140" s="12"/>
      <c r="O140" s="11">
        <v>3</v>
      </c>
      <c r="P140" s="7">
        <v>3</v>
      </c>
      <c r="Q140" s="12"/>
    </row>
    <row r="141" spans="1:17">
      <c r="A141" s="4">
        <v>9</v>
      </c>
      <c r="B141" s="5"/>
      <c r="C141" s="6"/>
      <c r="D141" s="6"/>
      <c r="E141" s="12"/>
      <c r="F141" s="11"/>
      <c r="G141" s="7"/>
      <c r="H141" s="12"/>
      <c r="I141" s="11"/>
      <c r="J141" s="7"/>
      <c r="K141" s="12"/>
      <c r="L141" s="11"/>
      <c r="M141" s="7"/>
      <c r="N141" s="12"/>
      <c r="O141" s="11"/>
      <c r="P141" s="7"/>
      <c r="Q141" s="12"/>
    </row>
    <row r="142" spans="1:17">
      <c r="A142" s="4">
        <v>10</v>
      </c>
      <c r="B142" s="5" t="s">
        <v>135</v>
      </c>
      <c r="C142" s="6"/>
      <c r="D142" s="6"/>
      <c r="E142" s="12"/>
      <c r="F142" s="11"/>
      <c r="G142" s="7"/>
      <c r="H142" s="12"/>
      <c r="I142" s="11"/>
      <c r="J142" s="7"/>
      <c r="K142" s="12"/>
      <c r="L142" s="11">
        <v>3</v>
      </c>
      <c r="M142" s="7">
        <v>3</v>
      </c>
      <c r="N142" s="12"/>
      <c r="O142" s="11">
        <v>3</v>
      </c>
      <c r="P142" s="7">
        <v>2</v>
      </c>
      <c r="Q142" s="12"/>
    </row>
    <row r="143" spans="1:17">
      <c r="A143" s="4">
        <v>11</v>
      </c>
      <c r="B143" s="5" t="s">
        <v>136</v>
      </c>
      <c r="C143" s="6"/>
      <c r="D143" s="6"/>
      <c r="E143" s="12"/>
      <c r="F143" s="11"/>
      <c r="G143" s="7"/>
      <c r="H143" s="12"/>
      <c r="I143" s="11"/>
      <c r="J143" s="7"/>
      <c r="K143" s="12"/>
      <c r="L143" s="11">
        <v>5</v>
      </c>
      <c r="M143" s="7">
        <v>5</v>
      </c>
      <c r="N143" s="12"/>
      <c r="O143" s="11">
        <v>5</v>
      </c>
      <c r="P143" s="7">
        <v>5</v>
      </c>
      <c r="Q143" s="12"/>
    </row>
    <row r="144" spans="1:17">
      <c r="A144" s="4">
        <v>12</v>
      </c>
      <c r="B144" s="5" t="s">
        <v>137</v>
      </c>
      <c r="C144" s="6"/>
      <c r="D144" s="6"/>
      <c r="E144" s="12"/>
      <c r="F144" s="11"/>
      <c r="G144" s="7"/>
      <c r="H144" s="12"/>
      <c r="I144" s="11"/>
      <c r="J144" s="7"/>
      <c r="K144" s="12"/>
      <c r="L144" s="11">
        <v>4</v>
      </c>
      <c r="M144" s="7">
        <v>4</v>
      </c>
      <c r="N144" s="12"/>
      <c r="O144" s="11">
        <v>4</v>
      </c>
      <c r="P144" s="7">
        <v>4</v>
      </c>
      <c r="Q144" s="12"/>
    </row>
    <row r="145" spans="1:17">
      <c r="A145" s="4">
        <v>13</v>
      </c>
      <c r="B145" s="5" t="s">
        <v>138</v>
      </c>
      <c r="C145" s="6"/>
      <c r="D145" s="6"/>
      <c r="E145" s="12"/>
      <c r="F145" s="11"/>
      <c r="G145" s="7"/>
      <c r="H145" s="12"/>
      <c r="I145" s="11"/>
      <c r="J145" s="7"/>
      <c r="K145" s="12"/>
      <c r="L145" s="11">
        <v>3</v>
      </c>
      <c r="M145" s="7">
        <v>3</v>
      </c>
      <c r="N145" s="12"/>
      <c r="O145" s="11">
        <v>3</v>
      </c>
      <c r="P145" s="7">
        <v>2</v>
      </c>
      <c r="Q145" s="12"/>
    </row>
    <row r="146" spans="1:17">
      <c r="A146" s="4">
        <v>14</v>
      </c>
      <c r="B146" s="5" t="s">
        <v>139</v>
      </c>
      <c r="C146" s="6"/>
      <c r="D146" s="6"/>
      <c r="E146" s="12"/>
      <c r="F146" s="11"/>
      <c r="G146" s="7"/>
      <c r="H146" s="12"/>
      <c r="I146" s="11"/>
      <c r="J146" s="7"/>
      <c r="K146" s="12"/>
      <c r="L146" s="11">
        <v>3</v>
      </c>
      <c r="M146" s="7">
        <v>4</v>
      </c>
      <c r="N146" s="12"/>
      <c r="O146" s="11">
        <v>2</v>
      </c>
      <c r="P146" s="7">
        <v>2</v>
      </c>
      <c r="Q146" s="12"/>
    </row>
    <row r="147" spans="1:17">
      <c r="A147" s="4">
        <v>15</v>
      </c>
      <c r="B147" s="5" t="s">
        <v>140</v>
      </c>
      <c r="C147" s="6"/>
      <c r="D147" s="6"/>
      <c r="E147" s="12"/>
      <c r="F147" s="11"/>
      <c r="G147" s="7"/>
      <c r="H147" s="12"/>
      <c r="I147" s="11"/>
      <c r="J147" s="7"/>
      <c r="K147" s="12"/>
      <c r="L147" s="11">
        <v>3</v>
      </c>
      <c r="M147" s="7">
        <v>3</v>
      </c>
      <c r="N147" s="12"/>
      <c r="O147" s="11">
        <v>2</v>
      </c>
      <c r="P147" s="7">
        <v>2</v>
      </c>
      <c r="Q147" s="12"/>
    </row>
    <row r="148" spans="1:17">
      <c r="A148" s="4">
        <v>16</v>
      </c>
      <c r="B148" s="5" t="s">
        <v>141</v>
      </c>
      <c r="C148" s="6"/>
      <c r="D148" s="6"/>
      <c r="E148" s="12"/>
      <c r="F148" s="11"/>
      <c r="G148" s="7"/>
      <c r="H148" s="12"/>
      <c r="I148" s="11"/>
      <c r="J148" s="7"/>
      <c r="K148" s="12"/>
      <c r="L148" s="11">
        <v>2</v>
      </c>
      <c r="M148" s="7">
        <v>2</v>
      </c>
      <c r="N148" s="12"/>
      <c r="O148" s="11">
        <v>2</v>
      </c>
      <c r="P148" s="7">
        <v>2</v>
      </c>
      <c r="Q148" s="12"/>
    </row>
    <row r="149" spans="1:17">
      <c r="A149" s="4">
        <v>17</v>
      </c>
      <c r="B149" s="5" t="s">
        <v>142</v>
      </c>
      <c r="C149" s="6"/>
      <c r="D149" s="6"/>
      <c r="E149" s="12"/>
      <c r="F149" s="11"/>
      <c r="G149" s="7"/>
      <c r="H149" s="12"/>
      <c r="I149" s="11"/>
      <c r="J149" s="7"/>
      <c r="K149" s="12"/>
      <c r="L149" s="11">
        <v>2</v>
      </c>
      <c r="M149" s="7">
        <v>2</v>
      </c>
      <c r="N149" s="12"/>
      <c r="O149" s="11">
        <v>2</v>
      </c>
      <c r="P149" s="7">
        <v>2</v>
      </c>
      <c r="Q149" s="12"/>
    </row>
    <row r="150" spans="1:17">
      <c r="A150" s="4">
        <v>18</v>
      </c>
      <c r="B150" s="5" t="s">
        <v>143</v>
      </c>
      <c r="C150" s="6"/>
      <c r="D150" s="6"/>
      <c r="E150" s="12"/>
      <c r="F150" s="11"/>
      <c r="G150" s="7"/>
      <c r="H150" s="12"/>
      <c r="I150" s="11"/>
      <c r="J150" s="7"/>
      <c r="K150" s="12"/>
      <c r="L150" s="11">
        <v>2</v>
      </c>
      <c r="M150" s="7">
        <v>2</v>
      </c>
      <c r="N150" s="12"/>
      <c r="O150" s="11">
        <v>2</v>
      </c>
      <c r="P150" s="7">
        <v>2</v>
      </c>
      <c r="Q150" s="12"/>
    </row>
    <row r="151" spans="1:17">
      <c r="A151" s="4">
        <v>19</v>
      </c>
      <c r="B151" s="5"/>
      <c r="C151" s="6"/>
      <c r="D151" s="6"/>
      <c r="E151" s="12"/>
      <c r="F151" s="11"/>
      <c r="G151" s="7"/>
      <c r="H151" s="12"/>
      <c r="I151" s="11"/>
      <c r="J151" s="7"/>
      <c r="K151" s="12"/>
      <c r="L151" s="11"/>
      <c r="M151" s="7"/>
      <c r="N151" s="12"/>
      <c r="O151" s="11"/>
      <c r="P151" s="7"/>
      <c r="Q151" s="12"/>
    </row>
    <row r="152" spans="1:17">
      <c r="A152" s="4">
        <v>20</v>
      </c>
      <c r="B152" s="5"/>
      <c r="C152" s="6"/>
      <c r="D152" s="6"/>
      <c r="E152" s="12"/>
      <c r="F152" s="11"/>
      <c r="G152" s="7"/>
      <c r="H152" s="12"/>
      <c r="I152" s="11"/>
      <c r="J152" s="7"/>
      <c r="K152" s="12"/>
      <c r="L152" s="11"/>
      <c r="M152" s="7"/>
      <c r="N152" s="12"/>
      <c r="O152" s="11"/>
      <c r="P152" s="7"/>
      <c r="Q152" s="12"/>
    </row>
    <row r="153" spans="1:17">
      <c r="A153" s="4">
        <v>21</v>
      </c>
      <c r="B153" s="5"/>
      <c r="C153" s="6"/>
      <c r="D153" s="6"/>
      <c r="E153" s="12"/>
      <c r="F153" s="11"/>
      <c r="G153" s="7"/>
      <c r="H153" s="12">
        <f t="shared" ref="H153:H162" si="10">G153-F153</f>
        <v>0</v>
      </c>
      <c r="I153" s="11"/>
      <c r="J153" s="7"/>
      <c r="K153" s="12"/>
      <c r="L153" s="11"/>
      <c r="M153" s="7"/>
      <c r="N153" s="12"/>
      <c r="O153" s="11"/>
      <c r="P153" s="7"/>
      <c r="Q153" s="12"/>
    </row>
    <row r="154" spans="1:17">
      <c r="A154" s="4">
        <v>22</v>
      </c>
      <c r="B154" s="8"/>
      <c r="C154" s="6"/>
      <c r="D154" s="6"/>
      <c r="E154" s="12"/>
      <c r="F154" s="11"/>
      <c r="G154" s="7"/>
      <c r="H154" s="12">
        <f t="shared" si="10"/>
        <v>0</v>
      </c>
      <c r="I154" s="11"/>
      <c r="J154" s="7"/>
      <c r="K154" s="12"/>
      <c r="L154" s="11"/>
      <c r="M154" s="7"/>
      <c r="N154" s="12"/>
      <c r="O154" s="11"/>
      <c r="P154" s="7"/>
      <c r="Q154" s="12"/>
    </row>
    <row r="155" spans="1:17">
      <c r="A155" s="4">
        <v>23</v>
      </c>
      <c r="B155" s="8"/>
      <c r="C155" s="6"/>
      <c r="D155" s="6"/>
      <c r="E155" s="12"/>
      <c r="F155" s="11"/>
      <c r="G155" s="7"/>
      <c r="H155" s="12">
        <f t="shared" si="10"/>
        <v>0</v>
      </c>
      <c r="I155" s="11"/>
      <c r="J155" s="7"/>
      <c r="K155" s="12"/>
      <c r="L155" s="11"/>
      <c r="M155" s="7"/>
      <c r="N155" s="12"/>
      <c r="O155" s="11"/>
      <c r="P155" s="7"/>
      <c r="Q155" s="12"/>
    </row>
    <row r="156" spans="1:17">
      <c r="A156" s="4">
        <v>24</v>
      </c>
      <c r="B156" s="8"/>
      <c r="C156" s="6"/>
      <c r="D156" s="6"/>
      <c r="E156" s="12"/>
      <c r="F156" s="11"/>
      <c r="G156" s="7"/>
      <c r="H156" s="12">
        <f t="shared" si="10"/>
        <v>0</v>
      </c>
      <c r="I156" s="11"/>
      <c r="J156" s="7"/>
      <c r="K156" s="12"/>
      <c r="L156" s="11"/>
      <c r="M156" s="7"/>
      <c r="N156" s="12"/>
      <c r="O156" s="11"/>
      <c r="P156" s="7"/>
      <c r="Q156" s="12"/>
    </row>
    <row r="157" spans="1:17">
      <c r="A157" s="4">
        <v>25</v>
      </c>
      <c r="B157" s="8"/>
      <c r="C157" s="6"/>
      <c r="D157" s="6"/>
      <c r="E157" s="12"/>
      <c r="F157" s="11"/>
      <c r="G157" s="7"/>
      <c r="H157" s="12">
        <f t="shared" si="10"/>
        <v>0</v>
      </c>
      <c r="I157" s="11"/>
      <c r="J157" s="7"/>
      <c r="K157" s="12"/>
      <c r="L157" s="11"/>
      <c r="M157" s="7"/>
      <c r="N157" s="12"/>
      <c r="O157" s="11"/>
      <c r="P157" s="7"/>
      <c r="Q157" s="12"/>
    </row>
    <row r="158" spans="1:17">
      <c r="A158" s="4">
        <v>26</v>
      </c>
      <c r="B158" s="8"/>
      <c r="C158" s="6"/>
      <c r="D158" s="6"/>
      <c r="E158" s="12"/>
      <c r="F158" s="11"/>
      <c r="G158" s="7"/>
      <c r="H158" s="12">
        <f t="shared" si="10"/>
        <v>0</v>
      </c>
      <c r="I158" s="11"/>
      <c r="J158" s="7"/>
      <c r="K158" s="12"/>
      <c r="L158" s="11"/>
      <c r="M158" s="7"/>
      <c r="N158" s="12"/>
      <c r="O158" s="11"/>
      <c r="P158" s="7"/>
      <c r="Q158" s="12"/>
    </row>
    <row r="159" spans="1:17">
      <c r="A159" s="4">
        <v>27</v>
      </c>
      <c r="B159" s="8"/>
      <c r="C159" s="6"/>
      <c r="D159" s="6"/>
      <c r="E159" s="12"/>
      <c r="F159" s="11"/>
      <c r="G159" s="7"/>
      <c r="H159" s="12">
        <f t="shared" si="10"/>
        <v>0</v>
      </c>
      <c r="I159" s="11"/>
      <c r="J159" s="7"/>
      <c r="K159" s="12"/>
      <c r="L159" s="11"/>
      <c r="M159" s="7"/>
      <c r="N159" s="12"/>
      <c r="O159" s="11"/>
      <c r="P159" s="7"/>
      <c r="Q159" s="12"/>
    </row>
    <row r="160" spans="1:17">
      <c r="A160" s="4">
        <v>28</v>
      </c>
      <c r="B160" s="8"/>
      <c r="C160" s="6"/>
      <c r="D160" s="6"/>
      <c r="E160" s="12"/>
      <c r="F160" s="11"/>
      <c r="G160" s="7"/>
      <c r="H160" s="12">
        <f t="shared" si="10"/>
        <v>0</v>
      </c>
      <c r="I160" s="11"/>
      <c r="J160" s="7"/>
      <c r="K160" s="12"/>
      <c r="L160" s="11"/>
      <c r="M160" s="7"/>
      <c r="N160" s="12"/>
      <c r="O160" s="11"/>
      <c r="P160" s="7"/>
      <c r="Q160" s="12"/>
    </row>
    <row r="161" spans="1:17">
      <c r="A161" s="4">
        <v>29</v>
      </c>
      <c r="B161" s="8"/>
      <c r="C161" s="6"/>
      <c r="D161" s="6"/>
      <c r="E161" s="12"/>
      <c r="F161" s="11"/>
      <c r="G161" s="7"/>
      <c r="H161" s="12">
        <f t="shared" si="10"/>
        <v>0</v>
      </c>
      <c r="I161" s="11"/>
      <c r="J161" s="7"/>
      <c r="K161" s="12"/>
      <c r="L161" s="11"/>
      <c r="M161" s="7"/>
      <c r="N161" s="12"/>
      <c r="O161" s="11"/>
      <c r="P161" s="7"/>
      <c r="Q161" s="12"/>
    </row>
    <row r="162" spans="1:17" ht="11" thickBot="1">
      <c r="A162" s="16">
        <v>30</v>
      </c>
      <c r="B162" s="17"/>
      <c r="C162" s="6"/>
      <c r="D162" s="6"/>
      <c r="E162" s="12"/>
      <c r="F162" s="11"/>
      <c r="G162" s="7"/>
      <c r="H162" s="12">
        <f t="shared" si="10"/>
        <v>0</v>
      </c>
      <c r="I162" s="20"/>
      <c r="J162" s="21"/>
      <c r="K162" s="22"/>
      <c r="L162" s="20"/>
      <c r="M162" s="21"/>
      <c r="N162" s="22"/>
      <c r="O162" s="23"/>
      <c r="P162" s="21"/>
      <c r="Q162" s="21"/>
    </row>
    <row r="163" spans="1:17" ht="11" thickTop="1">
      <c r="A163" s="24" t="s">
        <v>39</v>
      </c>
      <c r="B163" s="24">
        <v>16</v>
      </c>
      <c r="C163" s="3"/>
      <c r="D163" s="3"/>
      <c r="E163" s="31" t="s">
        <v>1</v>
      </c>
      <c r="F163" s="18"/>
      <c r="G163" s="18"/>
      <c r="H163" s="18"/>
      <c r="I163" s="18"/>
      <c r="J163" s="18"/>
      <c r="K163" s="18"/>
      <c r="L163" s="25">
        <f t="shared" ref="L163:N163" si="11">COUNTIF(L133:L162,"3") + COUNTIF(L133:L162,"4") + COUNTIF(L133:L162,"5")</f>
        <v>11</v>
      </c>
      <c r="M163" s="26">
        <f t="shared" si="11"/>
        <v>13</v>
      </c>
      <c r="N163" s="27">
        <f t="shared" si="11"/>
        <v>0</v>
      </c>
      <c r="O163" s="25">
        <f>COUNTIF(O133:O162,"3") + COUNTIF(O133:O162,"4") + COUNTIF(O133:O162,"5")</f>
        <v>9</v>
      </c>
      <c r="P163" s="25">
        <f>COUNTIF(P133:P162,"3") + COUNTIF(P133:P162,"4") + COUNTIF(P133:P162,"5")</f>
        <v>6</v>
      </c>
      <c r="Q163" s="25">
        <f>COUNTIF(Q133:Q162,"3") + COUNTIF(Q133:Q162,"4") + COUNTIF(Q133:Q162,"5")</f>
        <v>0</v>
      </c>
    </row>
    <row r="164" spans="1:17">
      <c r="E164" s="31" t="s">
        <v>2</v>
      </c>
      <c r="F164" s="18"/>
      <c r="G164" s="18"/>
      <c r="H164" s="18"/>
      <c r="I164" s="18"/>
      <c r="J164" s="18"/>
      <c r="K164" s="18"/>
      <c r="L164" s="28">
        <f>(L163/B163)*100</f>
        <v>68.75</v>
      </c>
      <c r="M164" s="29">
        <f t="shared" ref="M164:N164" si="12">(M163/$B$34)*100</f>
        <v>72.222222222222214</v>
      </c>
      <c r="N164" s="30">
        <f t="shared" si="12"/>
        <v>0</v>
      </c>
      <c r="O164" s="28">
        <f>(O163/B163)*100</f>
        <v>56.25</v>
      </c>
      <c r="P164" s="28">
        <f>(P163/$B$34)*100</f>
        <v>33.333333333333329</v>
      </c>
      <c r="Q164" s="28">
        <f>(Q163/$B$34)*100</f>
        <v>0</v>
      </c>
    </row>
    <row r="165" spans="1:17">
      <c r="E165" s="15" t="s">
        <v>3</v>
      </c>
      <c r="F165" s="18"/>
      <c r="G165" s="18"/>
      <c r="H165" s="18"/>
      <c r="I165" s="18"/>
      <c r="J165" s="18"/>
      <c r="K165" s="18"/>
      <c r="L165" s="32">
        <f t="shared" ref="L165:N165" si="13">COUNTIF(L133:L162,"1") + COUNTIF(L133:L162,"2")</f>
        <v>5</v>
      </c>
      <c r="M165" s="32">
        <f t="shared" si="13"/>
        <v>3</v>
      </c>
      <c r="N165" s="35">
        <f t="shared" si="13"/>
        <v>0</v>
      </c>
      <c r="O165" s="37">
        <f>COUNTIF(O133:O162,"1") + COUNTIF(O133:O162,"2")</f>
        <v>7</v>
      </c>
      <c r="P165" s="36">
        <f>COUNTIF(P133:P162,"1") + COUNTIF(P133:P162,"2")</f>
        <v>10</v>
      </c>
      <c r="Q165" s="32">
        <f>COUNTIF(Q133:Q162,"1") + COUNTIF(Q133:Q162,"2")</f>
        <v>0</v>
      </c>
    </row>
    <row r="166" spans="1:17">
      <c r="E166" s="15" t="s">
        <v>4</v>
      </c>
      <c r="F166" s="18"/>
      <c r="G166" s="18"/>
      <c r="H166" s="18"/>
      <c r="I166" s="18"/>
      <c r="J166" s="18"/>
      <c r="K166" s="18"/>
      <c r="L166" s="32">
        <f t="shared" ref="L166:N166" si="14">(L165/$B$34)*100</f>
        <v>27.777777777777779</v>
      </c>
      <c r="M166" s="32">
        <f t="shared" si="14"/>
        <v>16.666666666666664</v>
      </c>
      <c r="N166" s="35">
        <f t="shared" si="14"/>
        <v>0</v>
      </c>
      <c r="O166" s="37">
        <f>(O165/$B$34)*100</f>
        <v>38.888888888888893</v>
      </c>
      <c r="P166" s="36">
        <f>(P165/$B$34)*100</f>
        <v>55.555555555555557</v>
      </c>
      <c r="Q166" s="32">
        <f>(Q165/$B$34)*100</f>
        <v>0</v>
      </c>
    </row>
  </sheetData>
  <mergeCells count="30">
    <mergeCell ref="A130:Q130"/>
    <mergeCell ref="A131:A132"/>
    <mergeCell ref="B131:B132"/>
    <mergeCell ref="C131:C132"/>
    <mergeCell ref="D131:D132"/>
    <mergeCell ref="E131:E132"/>
    <mergeCell ref="F131:H131"/>
    <mergeCell ref="I131:K131"/>
    <mergeCell ref="L131:N131"/>
    <mergeCell ref="O131:Q131"/>
    <mergeCell ref="A64:Q64"/>
    <mergeCell ref="A65:A66"/>
    <mergeCell ref="B65:B66"/>
    <mergeCell ref="C65:C66"/>
    <mergeCell ref="D65:D66"/>
    <mergeCell ref="E65:E66"/>
    <mergeCell ref="F65:H65"/>
    <mergeCell ref="I65:K65"/>
    <mergeCell ref="L65:N65"/>
    <mergeCell ref="O65:Q65"/>
    <mergeCell ref="A1:Q1"/>
    <mergeCell ref="A2:A3"/>
    <mergeCell ref="B2:B3"/>
    <mergeCell ref="C2:C3"/>
    <mergeCell ref="D2:D3"/>
    <mergeCell ref="E2:E3"/>
    <mergeCell ref="F2:H2"/>
    <mergeCell ref="I2:K2"/>
    <mergeCell ref="L2:N2"/>
    <mergeCell ref="O2:Q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0"/>
  <sheetViews>
    <sheetView zoomScale="70" zoomScaleNormal="70" workbookViewId="0">
      <selection activeCell="F6" sqref="F6"/>
    </sheetView>
  </sheetViews>
  <sheetFormatPr defaultRowHeight="14.5"/>
  <cols>
    <col min="1" max="4" width="12.81640625" style="47" customWidth="1"/>
    <col min="13" max="16" width="12.36328125" customWidth="1"/>
  </cols>
  <sheetData>
    <row r="2" spans="1:24">
      <c r="A2" t="s">
        <v>162</v>
      </c>
      <c r="M2" t="s">
        <v>154</v>
      </c>
    </row>
    <row r="3" spans="1:24">
      <c r="A3" s="48" t="s">
        <v>150</v>
      </c>
      <c r="B3" s="48" t="s">
        <v>151</v>
      </c>
      <c r="C3" s="48" t="s">
        <v>152</v>
      </c>
      <c r="D3" s="48" t="s">
        <v>153</v>
      </c>
      <c r="M3" s="48" t="s">
        <v>150</v>
      </c>
      <c r="N3" s="48" t="s">
        <v>151</v>
      </c>
      <c r="O3" s="48" t="s">
        <v>152</v>
      </c>
      <c r="P3" s="48" t="s">
        <v>153</v>
      </c>
      <c r="S3" s="48" t="s">
        <v>150</v>
      </c>
      <c r="T3" s="48" t="s">
        <v>155</v>
      </c>
      <c r="U3" s="48" t="s">
        <v>154</v>
      </c>
      <c r="V3" s="48" t="s">
        <v>153</v>
      </c>
    </row>
    <row r="4" spans="1:24">
      <c r="A4" s="49" t="s">
        <v>144</v>
      </c>
      <c r="B4" s="49">
        <v>59.9</v>
      </c>
      <c r="C4" s="49">
        <v>50</v>
      </c>
      <c r="D4" s="49">
        <f>C4-B4</f>
        <v>-9.8999999999999986</v>
      </c>
      <c r="M4" s="49" t="s">
        <v>144</v>
      </c>
      <c r="N4" s="49">
        <v>52.6</v>
      </c>
      <c r="O4" s="49">
        <v>44.4</v>
      </c>
      <c r="P4" s="49">
        <f>O4-N4</f>
        <v>-8.2000000000000028</v>
      </c>
      <c r="S4" s="49" t="s">
        <v>144</v>
      </c>
      <c r="T4" s="49">
        <v>50</v>
      </c>
      <c r="U4" s="49">
        <v>44.4</v>
      </c>
      <c r="V4" s="49">
        <f>U4-T4</f>
        <v>-5.6000000000000014</v>
      </c>
    </row>
    <row r="5" spans="1:24">
      <c r="A5" s="49" t="s">
        <v>145</v>
      </c>
      <c r="B5" s="49">
        <v>65</v>
      </c>
      <c r="C5" s="49">
        <v>79</v>
      </c>
      <c r="D5" s="49">
        <f t="shared" ref="D5:D9" si="0">C5-B5</f>
        <v>14</v>
      </c>
      <c r="M5" s="49" t="s">
        <v>145</v>
      </c>
      <c r="N5" s="49">
        <v>85</v>
      </c>
      <c r="O5" s="49">
        <v>68</v>
      </c>
      <c r="P5" s="49">
        <f t="shared" ref="P5:P9" si="1">O5-N5</f>
        <v>-17</v>
      </c>
      <c r="S5" s="49" t="s">
        <v>145</v>
      </c>
      <c r="T5" s="49">
        <v>79</v>
      </c>
      <c r="U5" s="49">
        <v>68</v>
      </c>
      <c r="V5" s="49">
        <f t="shared" ref="V5:V9" si="2">U5-T5</f>
        <v>-11</v>
      </c>
    </row>
    <row r="6" spans="1:24">
      <c r="A6" s="49" t="s">
        <v>146</v>
      </c>
      <c r="B6" s="49">
        <v>55.6</v>
      </c>
      <c r="C6" s="49">
        <v>88.2</v>
      </c>
      <c r="D6" s="49">
        <f t="shared" si="0"/>
        <v>32.6</v>
      </c>
      <c r="M6" s="49" t="s">
        <v>146</v>
      </c>
      <c r="N6" s="49">
        <v>66.7</v>
      </c>
      <c r="O6" s="49">
        <v>64.7</v>
      </c>
      <c r="P6" s="49">
        <f t="shared" si="1"/>
        <v>-2</v>
      </c>
      <c r="S6" s="49" t="s">
        <v>146</v>
      </c>
      <c r="T6" s="49">
        <v>88.2</v>
      </c>
      <c r="U6" s="49">
        <v>64.7</v>
      </c>
      <c r="V6" s="49">
        <f t="shared" si="2"/>
        <v>-23.5</v>
      </c>
    </row>
    <row r="7" spans="1:24">
      <c r="A7" s="49" t="s">
        <v>147</v>
      </c>
      <c r="B7" s="49">
        <v>50</v>
      </c>
      <c r="C7" s="49">
        <v>55</v>
      </c>
      <c r="D7" s="49">
        <f t="shared" si="0"/>
        <v>5</v>
      </c>
      <c r="M7" s="49" t="s">
        <v>147</v>
      </c>
      <c r="N7" s="49">
        <v>50</v>
      </c>
      <c r="O7" s="49">
        <v>35</v>
      </c>
      <c r="P7" s="49">
        <f t="shared" si="1"/>
        <v>-15</v>
      </c>
      <c r="S7" s="49" t="s">
        <v>147</v>
      </c>
      <c r="T7" s="49">
        <v>55</v>
      </c>
      <c r="U7" s="49">
        <v>35</v>
      </c>
      <c r="V7" s="49">
        <f t="shared" si="2"/>
        <v>-20</v>
      </c>
    </row>
    <row r="8" spans="1:24">
      <c r="A8" s="49" t="s">
        <v>148</v>
      </c>
      <c r="B8" s="49">
        <v>76.2</v>
      </c>
      <c r="C8" s="49">
        <v>90.5</v>
      </c>
      <c r="D8" s="49">
        <f t="shared" si="0"/>
        <v>14.299999999999997</v>
      </c>
      <c r="M8" s="49" t="s">
        <v>148</v>
      </c>
      <c r="N8" s="49">
        <v>89.5</v>
      </c>
      <c r="O8" s="49">
        <v>88.9</v>
      </c>
      <c r="P8" s="49">
        <f t="shared" si="1"/>
        <v>-0.59999999999999432</v>
      </c>
      <c r="S8" s="49" t="s">
        <v>148</v>
      </c>
      <c r="T8" s="49">
        <v>90.5</v>
      </c>
      <c r="U8" s="49">
        <v>88.9</v>
      </c>
      <c r="V8" s="49">
        <f t="shared" si="2"/>
        <v>-1.5999999999999943</v>
      </c>
    </row>
    <row r="9" spans="1:24">
      <c r="A9" s="49" t="s">
        <v>149</v>
      </c>
      <c r="B9" s="49">
        <v>64.7</v>
      </c>
      <c r="C9" s="49">
        <v>56.3</v>
      </c>
      <c r="D9" s="49">
        <f t="shared" si="0"/>
        <v>-8.4000000000000057</v>
      </c>
      <c r="M9" s="49" t="s">
        <v>149</v>
      </c>
      <c r="N9" s="49">
        <v>68.400000000000006</v>
      </c>
      <c r="O9" s="49">
        <v>33.299999999999997</v>
      </c>
      <c r="P9" s="49">
        <f t="shared" si="1"/>
        <v>-35.100000000000009</v>
      </c>
      <c r="S9" s="49" t="s">
        <v>149</v>
      </c>
      <c r="T9" s="49">
        <v>56.3</v>
      </c>
      <c r="U9" s="49">
        <v>33.299999999999997</v>
      </c>
      <c r="V9" s="49">
        <f t="shared" si="2"/>
        <v>-23</v>
      </c>
    </row>
    <row r="10" spans="1:24">
      <c r="U10">
        <f>AVERAGE(U4:U9)</f>
        <v>55.716666666666669</v>
      </c>
    </row>
    <row r="14" spans="1:24">
      <c r="U14" s="50"/>
      <c r="V14" s="50"/>
      <c r="W14" s="50"/>
      <c r="X14" s="50"/>
    </row>
    <row r="15" spans="1:24">
      <c r="U15" s="50"/>
      <c r="V15" s="50"/>
      <c r="W15" s="50"/>
      <c r="X15" s="50"/>
    </row>
    <row r="16" spans="1:24">
      <c r="U16" s="50"/>
      <c r="V16" s="50"/>
      <c r="W16" s="50"/>
      <c r="X16" s="50"/>
    </row>
    <row r="17" spans="21:24">
      <c r="U17" s="50"/>
      <c r="V17" s="50"/>
      <c r="W17" s="50"/>
      <c r="X17" s="50"/>
    </row>
    <row r="47" spans="1:3">
      <c r="A47" s="47" t="s">
        <v>150</v>
      </c>
      <c r="B47" s="47" t="s">
        <v>151</v>
      </c>
      <c r="C47" s="47" t="s">
        <v>152</v>
      </c>
    </row>
    <row r="48" spans="1:3">
      <c r="A48" s="47" t="s">
        <v>145</v>
      </c>
      <c r="B48" s="47">
        <v>65</v>
      </c>
      <c r="C48" s="47">
        <v>75</v>
      </c>
    </row>
    <row r="49" spans="1:3">
      <c r="A49" s="47" t="s">
        <v>146</v>
      </c>
      <c r="B49" s="47">
        <v>55.6</v>
      </c>
      <c r="C49" s="47">
        <v>83.3</v>
      </c>
    </row>
    <row r="50" spans="1:3">
      <c r="A50" s="47" t="s">
        <v>147</v>
      </c>
      <c r="B50" s="47">
        <v>50</v>
      </c>
      <c r="C50" s="47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9B</vt:lpstr>
      <vt:lpstr>9C</vt:lpstr>
      <vt:lpstr>9D</vt:lpstr>
      <vt:lpstr>9 A, E, F</vt:lpstr>
      <vt:lpstr>Estatística</vt:lpstr>
      <vt:lpstr>'9C'!Área_de_Impressão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Conceição</dc:creator>
  <cp:lastModifiedBy>Paulo Reis</cp:lastModifiedBy>
  <cp:lastPrinted>2016-01-28T15:55:06Z</cp:lastPrinted>
  <dcterms:created xsi:type="dcterms:W3CDTF">2015-01-21T00:06:42Z</dcterms:created>
  <dcterms:modified xsi:type="dcterms:W3CDTF">2016-05-26T20:09:23Z</dcterms:modified>
</cp:coreProperties>
</file>